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COLICI\PREGÃO EDITAIS\2024\PE 90027-24 EOF 304-23\"/>
    </mc:Choice>
  </mc:AlternateContent>
  <bookViews>
    <workbookView xWindow="0" yWindow="0" windowWidth="28800" windowHeight="12435" activeTab="9"/>
  </bookViews>
  <sheets>
    <sheet name="Mão de Obra" sheetId="1" r:id="rId1"/>
    <sheet name="Mat Consumo (Reparos Civis)" sheetId="23" r:id="rId2"/>
    <sheet name="Mat. Consumo (Hidráulica)" sheetId="24" r:id="rId3"/>
    <sheet name="Mat Consumo (Refrigeração)" sheetId="29" r:id="rId4"/>
    <sheet name="Mat Consumo (comb. incêndio)" sheetId="30" r:id="rId5"/>
    <sheet name="Ferramentas" sheetId="31" r:id="rId6"/>
    <sheet name="Equipamentos" sheetId="32" r:id="rId7"/>
    <sheet name="EPI" sheetId="33" r:id="rId8"/>
    <sheet name="Uniforme" sheetId="34" r:id="rId9"/>
    <sheet name="Totalizadora" sheetId="25"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6" i="23" l="1"/>
  <c r="B13" i="25" l="1"/>
  <c r="B6" i="25"/>
  <c r="E5" i="25"/>
  <c r="F27" i="34"/>
  <c r="G27" i="34" s="1"/>
  <c r="F26" i="34"/>
  <c r="G26" i="34" s="1"/>
  <c r="F25" i="34"/>
  <c r="G25" i="34" s="1"/>
  <c r="F24" i="34"/>
  <c r="G24" i="34" s="1"/>
  <c r="F17" i="34"/>
  <c r="G17" i="34" s="1"/>
  <c r="F16" i="34"/>
  <c r="G16" i="34" s="1"/>
  <c r="F15" i="34"/>
  <c r="G15" i="34" s="1"/>
  <c r="B15" i="34"/>
  <c r="F14" i="34"/>
  <c r="G14" i="34" s="1"/>
  <c r="F7" i="34"/>
  <c r="G7" i="34" s="1"/>
  <c r="F6" i="34"/>
  <c r="G6" i="34" s="1"/>
  <c r="B6" i="34"/>
  <c r="F5" i="34"/>
  <c r="G5" i="34" s="1"/>
  <c r="G8" i="34" s="1"/>
  <c r="J22" i="33"/>
  <c r="K22" i="33" s="1"/>
  <c r="I22" i="33"/>
  <c r="J21" i="33"/>
  <c r="K21" i="33" s="1"/>
  <c r="I21" i="33"/>
  <c r="J20" i="33"/>
  <c r="K20" i="33" s="1"/>
  <c r="I20" i="33"/>
  <c r="J19" i="33"/>
  <c r="K19" i="33" s="1"/>
  <c r="I19" i="33"/>
  <c r="K18" i="33"/>
  <c r="J18" i="33"/>
  <c r="I18" i="33"/>
  <c r="J17" i="33"/>
  <c r="K17" i="33" s="1"/>
  <c r="I17" i="33"/>
  <c r="J16" i="33"/>
  <c r="K16" i="33" s="1"/>
  <c r="I16" i="33"/>
  <c r="J15" i="33"/>
  <c r="K15" i="33" s="1"/>
  <c r="I15" i="33"/>
  <c r="J14" i="33"/>
  <c r="K14" i="33" s="1"/>
  <c r="I14" i="33"/>
  <c r="J13" i="33"/>
  <c r="K13" i="33" s="1"/>
  <c r="I13" i="33"/>
  <c r="J12" i="33"/>
  <c r="K12" i="33" s="1"/>
  <c r="I12" i="33"/>
  <c r="J11" i="33"/>
  <c r="K11" i="33" s="1"/>
  <c r="I11" i="33"/>
  <c r="J10" i="33"/>
  <c r="K10" i="33" s="1"/>
  <c r="I10" i="33"/>
  <c r="J9" i="33"/>
  <c r="K9" i="33" s="1"/>
  <c r="I9" i="33"/>
  <c r="J8" i="33"/>
  <c r="K8" i="33" s="1"/>
  <c r="I8" i="33"/>
  <c r="J7" i="33"/>
  <c r="K7" i="33" s="1"/>
  <c r="I7" i="33"/>
  <c r="J6" i="33"/>
  <c r="K6" i="33" s="1"/>
  <c r="I6" i="33"/>
  <c r="J5" i="33"/>
  <c r="K5" i="33" s="1"/>
  <c r="I5" i="33"/>
  <c r="J4" i="33"/>
  <c r="K4" i="33" s="1"/>
  <c r="I4" i="33"/>
  <c r="F21" i="32"/>
  <c r="G21" i="32" s="1"/>
  <c r="F20" i="32"/>
  <c r="G20" i="32" s="1"/>
  <c r="F19" i="32"/>
  <c r="G19" i="32" s="1"/>
  <c r="F18" i="32"/>
  <c r="G18" i="32" s="1"/>
  <c r="F17" i="32"/>
  <c r="G17" i="32" s="1"/>
  <c r="F16" i="32"/>
  <c r="G16" i="32" s="1"/>
  <c r="F15" i="32"/>
  <c r="G15" i="32" s="1"/>
  <c r="F14" i="32"/>
  <c r="G14" i="32" s="1"/>
  <c r="F13" i="32"/>
  <c r="G13" i="32" s="1"/>
  <c r="F12" i="32"/>
  <c r="G12" i="32" s="1"/>
  <c r="F11" i="32"/>
  <c r="G11" i="32" s="1"/>
  <c r="F10" i="32"/>
  <c r="G10" i="32" s="1"/>
  <c r="F9" i="32"/>
  <c r="G9" i="32" s="1"/>
  <c r="F8" i="32"/>
  <c r="G8" i="32" s="1"/>
  <c r="F7" i="32"/>
  <c r="G7" i="32" s="1"/>
  <c r="F6" i="32"/>
  <c r="G6" i="32" s="1"/>
  <c r="F5" i="32"/>
  <c r="G5" i="32" s="1"/>
  <c r="F4" i="32"/>
  <c r="G4" i="32" s="1"/>
  <c r="F3" i="32"/>
  <c r="G3" i="32" s="1"/>
  <c r="E62" i="31"/>
  <c r="F62" i="31" s="1"/>
  <c r="E61" i="31"/>
  <c r="F61" i="31" s="1"/>
  <c r="E60" i="31"/>
  <c r="F60" i="31" s="1"/>
  <c r="E59" i="31"/>
  <c r="F59" i="31" s="1"/>
  <c r="E58" i="31"/>
  <c r="F58" i="31" s="1"/>
  <c r="E57" i="31"/>
  <c r="F57" i="31" s="1"/>
  <c r="E56" i="31"/>
  <c r="F56" i="31" s="1"/>
  <c r="E55" i="31"/>
  <c r="F55" i="31" s="1"/>
  <c r="E54" i="31"/>
  <c r="F54" i="31" s="1"/>
  <c r="E53" i="31"/>
  <c r="F53" i="31" s="1"/>
  <c r="E52" i="31"/>
  <c r="F52" i="31" s="1"/>
  <c r="E51" i="31"/>
  <c r="F51" i="31" s="1"/>
  <c r="E50" i="31"/>
  <c r="F50" i="31" s="1"/>
  <c r="E49" i="31"/>
  <c r="F49" i="31" s="1"/>
  <c r="E48" i="31"/>
  <c r="F48" i="31" s="1"/>
  <c r="E47" i="31"/>
  <c r="F47" i="31" s="1"/>
  <c r="E46" i="31"/>
  <c r="F46" i="31" s="1"/>
  <c r="E45" i="31"/>
  <c r="F45" i="31" s="1"/>
  <c r="E44" i="31"/>
  <c r="F44" i="31" s="1"/>
  <c r="E43" i="31"/>
  <c r="F43" i="31" s="1"/>
  <c r="E42" i="31"/>
  <c r="F42" i="31" s="1"/>
  <c r="E41" i="31"/>
  <c r="F41" i="31" s="1"/>
  <c r="E40" i="31"/>
  <c r="F40" i="31" s="1"/>
  <c r="E39" i="31"/>
  <c r="F39" i="31" s="1"/>
  <c r="F38" i="31"/>
  <c r="E38" i="31"/>
  <c r="E37" i="31"/>
  <c r="F37" i="31" s="1"/>
  <c r="E36" i="31"/>
  <c r="F36" i="31" s="1"/>
  <c r="E35" i="31"/>
  <c r="F35" i="31" s="1"/>
  <c r="E34" i="31"/>
  <c r="F34" i="31" s="1"/>
  <c r="E33" i="31"/>
  <c r="F33" i="31" s="1"/>
  <c r="E32" i="31"/>
  <c r="F32" i="31" s="1"/>
  <c r="E31" i="31"/>
  <c r="F31" i="31" s="1"/>
  <c r="E30" i="31"/>
  <c r="F30" i="31" s="1"/>
  <c r="E29" i="31"/>
  <c r="F29" i="31" s="1"/>
  <c r="E28" i="31"/>
  <c r="F28" i="31" s="1"/>
  <c r="E27" i="31"/>
  <c r="F27" i="31" s="1"/>
  <c r="E26" i="31"/>
  <c r="F26" i="31" s="1"/>
  <c r="E25" i="31"/>
  <c r="F25" i="31" s="1"/>
  <c r="E24" i="31"/>
  <c r="F24" i="31" s="1"/>
  <c r="E23" i="31"/>
  <c r="F23" i="31" s="1"/>
  <c r="E22" i="31"/>
  <c r="F22" i="31" s="1"/>
  <c r="E21" i="31"/>
  <c r="F21" i="31" s="1"/>
  <c r="E20" i="31"/>
  <c r="F20" i="31" s="1"/>
  <c r="E19" i="31"/>
  <c r="F19" i="31" s="1"/>
  <c r="E18" i="31"/>
  <c r="F18" i="31" s="1"/>
  <c r="E17" i="31"/>
  <c r="F17" i="31" s="1"/>
  <c r="E16" i="31"/>
  <c r="F16" i="31" s="1"/>
  <c r="E15" i="31"/>
  <c r="F15" i="31" s="1"/>
  <c r="E14" i="31"/>
  <c r="F14" i="31" s="1"/>
  <c r="E13" i="31"/>
  <c r="F13" i="31" s="1"/>
  <c r="E12" i="31"/>
  <c r="F12" i="31" s="1"/>
  <c r="F11" i="31"/>
  <c r="E11" i="31"/>
  <c r="E10" i="31"/>
  <c r="F10" i="31" s="1"/>
  <c r="E9" i="31"/>
  <c r="F9" i="31" s="1"/>
  <c r="E8" i="31"/>
  <c r="F8" i="31" s="1"/>
  <c r="E7" i="31"/>
  <c r="F7" i="31" s="1"/>
  <c r="E6" i="31"/>
  <c r="F6" i="31" s="1"/>
  <c r="E5" i="31"/>
  <c r="F5" i="31" s="1"/>
  <c r="E4" i="31"/>
  <c r="F4" i="31" s="1"/>
  <c r="F3" i="31"/>
  <c r="E3" i="31"/>
  <c r="F24" i="30"/>
  <c r="G24" i="30" s="1"/>
  <c r="F23" i="30"/>
  <c r="G23" i="30" s="1"/>
  <c r="F22" i="30"/>
  <c r="G22" i="30" s="1"/>
  <c r="F21" i="30"/>
  <c r="G21" i="30" s="1"/>
  <c r="F20" i="30"/>
  <c r="G20" i="30" s="1"/>
  <c r="F19" i="30"/>
  <c r="G19" i="30" s="1"/>
  <c r="F18" i="30"/>
  <c r="G18" i="30" s="1"/>
  <c r="F17" i="30"/>
  <c r="G17" i="30" s="1"/>
  <c r="F16" i="30"/>
  <c r="G16" i="30" s="1"/>
  <c r="F15" i="30"/>
  <c r="G15" i="30" s="1"/>
  <c r="F14" i="30"/>
  <c r="G14" i="30" s="1"/>
  <c r="F13" i="30"/>
  <c r="G13" i="30" s="1"/>
  <c r="F12" i="30"/>
  <c r="G12" i="30" s="1"/>
  <c r="F11" i="30"/>
  <c r="G11" i="30" s="1"/>
  <c r="F10" i="30"/>
  <c r="G10" i="30" s="1"/>
  <c r="F9" i="30"/>
  <c r="G9" i="30" s="1"/>
  <c r="F8" i="30"/>
  <c r="G8" i="30" s="1"/>
  <c r="F7" i="30"/>
  <c r="G7" i="30" s="1"/>
  <c r="F6" i="30"/>
  <c r="G6" i="30" s="1"/>
  <c r="F5" i="30"/>
  <c r="G5" i="30" s="1"/>
  <c r="F4" i="30"/>
  <c r="G4" i="30" s="1"/>
  <c r="F3" i="30"/>
  <c r="G3" i="30" s="1"/>
  <c r="F97" i="29"/>
  <c r="G97" i="29" s="1"/>
  <c r="F96" i="29"/>
  <c r="G96" i="29" s="1"/>
  <c r="F95" i="29"/>
  <c r="G95" i="29" s="1"/>
  <c r="F94" i="29"/>
  <c r="G94" i="29" s="1"/>
  <c r="F93" i="29"/>
  <c r="G93" i="29" s="1"/>
  <c r="F92" i="29"/>
  <c r="G92" i="29" s="1"/>
  <c r="F91" i="29"/>
  <c r="G91" i="29" s="1"/>
  <c r="F90" i="29"/>
  <c r="G90" i="29" s="1"/>
  <c r="F89" i="29"/>
  <c r="G89" i="29" s="1"/>
  <c r="F88" i="29"/>
  <c r="G88" i="29" s="1"/>
  <c r="F87" i="29"/>
  <c r="G87" i="29" s="1"/>
  <c r="F86" i="29"/>
  <c r="G86" i="29" s="1"/>
  <c r="F85" i="29"/>
  <c r="G85" i="29" s="1"/>
  <c r="F84" i="29"/>
  <c r="G84" i="29" s="1"/>
  <c r="F83" i="29"/>
  <c r="G83" i="29" s="1"/>
  <c r="F82" i="29"/>
  <c r="G82" i="29" s="1"/>
  <c r="F81" i="29"/>
  <c r="G81" i="29" s="1"/>
  <c r="F80" i="29"/>
  <c r="G80" i="29" s="1"/>
  <c r="F79" i="29"/>
  <c r="G79" i="29" s="1"/>
  <c r="F78" i="29"/>
  <c r="G78" i="29" s="1"/>
  <c r="F77" i="29"/>
  <c r="G77" i="29" s="1"/>
  <c r="F76" i="29"/>
  <c r="G76" i="29" s="1"/>
  <c r="F75" i="29"/>
  <c r="G75" i="29" s="1"/>
  <c r="F74" i="29"/>
  <c r="G74" i="29" s="1"/>
  <c r="F73" i="29"/>
  <c r="G73" i="29" s="1"/>
  <c r="F72" i="29"/>
  <c r="G72" i="29" s="1"/>
  <c r="F71" i="29"/>
  <c r="G71" i="29" s="1"/>
  <c r="F70" i="29"/>
  <c r="G70" i="29" s="1"/>
  <c r="F69" i="29"/>
  <c r="G69" i="29" s="1"/>
  <c r="F68" i="29"/>
  <c r="G68" i="29" s="1"/>
  <c r="F67" i="29"/>
  <c r="G67" i="29" s="1"/>
  <c r="F66" i="29"/>
  <c r="G66" i="29" s="1"/>
  <c r="F65" i="29"/>
  <c r="G65" i="29" s="1"/>
  <c r="F64" i="29"/>
  <c r="G64" i="29" s="1"/>
  <c r="F63" i="29"/>
  <c r="G63" i="29" s="1"/>
  <c r="F62" i="29"/>
  <c r="G62" i="29" s="1"/>
  <c r="F61" i="29"/>
  <c r="G61" i="29" s="1"/>
  <c r="F60" i="29"/>
  <c r="G60" i="29" s="1"/>
  <c r="F59" i="29"/>
  <c r="G59" i="29" s="1"/>
  <c r="F58" i="29"/>
  <c r="G58" i="29" s="1"/>
  <c r="F57" i="29"/>
  <c r="G57" i="29" s="1"/>
  <c r="F56" i="29"/>
  <c r="G56" i="29" s="1"/>
  <c r="F55" i="29"/>
  <c r="G55" i="29" s="1"/>
  <c r="F54" i="29"/>
  <c r="G54" i="29" s="1"/>
  <c r="F53" i="29"/>
  <c r="G53" i="29" s="1"/>
  <c r="F52" i="29"/>
  <c r="G52" i="29" s="1"/>
  <c r="F51" i="29"/>
  <c r="G51" i="29" s="1"/>
  <c r="F50" i="29"/>
  <c r="G50" i="29" s="1"/>
  <c r="F49" i="29"/>
  <c r="G49" i="29" s="1"/>
  <c r="F48" i="29"/>
  <c r="G48" i="29" s="1"/>
  <c r="F47" i="29"/>
  <c r="G47" i="29" s="1"/>
  <c r="F46" i="29"/>
  <c r="G46" i="29" s="1"/>
  <c r="F44" i="29"/>
  <c r="G44" i="29" s="1"/>
  <c r="F43" i="29"/>
  <c r="G43" i="29" s="1"/>
  <c r="F42" i="29"/>
  <c r="G42" i="29" s="1"/>
  <c r="F41" i="29"/>
  <c r="G41" i="29" s="1"/>
  <c r="F40" i="29"/>
  <c r="G40" i="29" s="1"/>
  <c r="F39" i="29"/>
  <c r="G39" i="29" s="1"/>
  <c r="F38" i="29"/>
  <c r="G38" i="29" s="1"/>
  <c r="F36" i="29"/>
  <c r="G36" i="29" s="1"/>
  <c r="F35" i="29"/>
  <c r="G35" i="29" s="1"/>
  <c r="F34" i="29"/>
  <c r="G34" i="29" s="1"/>
  <c r="F33" i="29"/>
  <c r="G33" i="29" s="1"/>
  <c r="F32" i="29"/>
  <c r="G32" i="29" s="1"/>
  <c r="F31" i="29"/>
  <c r="G31" i="29" s="1"/>
  <c r="F30" i="29"/>
  <c r="G30" i="29" s="1"/>
  <c r="F29" i="29"/>
  <c r="G29" i="29" s="1"/>
  <c r="F28" i="29"/>
  <c r="G28" i="29" s="1"/>
  <c r="F26" i="29"/>
  <c r="G26" i="29" s="1"/>
  <c r="F25" i="29"/>
  <c r="G25" i="29" s="1"/>
  <c r="F24" i="29"/>
  <c r="G24" i="29" s="1"/>
  <c r="F23" i="29"/>
  <c r="G23" i="29" s="1"/>
  <c r="F22" i="29"/>
  <c r="G22" i="29" s="1"/>
  <c r="F21" i="29"/>
  <c r="G21" i="29" s="1"/>
  <c r="F20" i="29"/>
  <c r="G20" i="29" s="1"/>
  <c r="F19" i="29"/>
  <c r="G19" i="29" s="1"/>
  <c r="F18" i="29"/>
  <c r="G18" i="29" s="1"/>
  <c r="F17" i="29"/>
  <c r="G17" i="29" s="1"/>
  <c r="F15" i="29"/>
  <c r="G15" i="29" s="1"/>
  <c r="F14" i="29"/>
  <c r="G14" i="29" s="1"/>
  <c r="F13" i="29"/>
  <c r="G13" i="29" s="1"/>
  <c r="F12" i="29"/>
  <c r="G12" i="29" s="1"/>
  <c r="F11" i="29"/>
  <c r="G11" i="29" s="1"/>
  <c r="F10" i="29"/>
  <c r="G10" i="29" s="1"/>
  <c r="F9" i="29"/>
  <c r="G9" i="29" s="1"/>
  <c r="F8" i="29"/>
  <c r="G8" i="29" s="1"/>
  <c r="F7" i="29"/>
  <c r="G7" i="29" s="1"/>
  <c r="F6" i="29"/>
  <c r="G6" i="29" s="1"/>
  <c r="F5" i="29"/>
  <c r="G5" i="29" s="1"/>
  <c r="F4" i="29"/>
  <c r="G4" i="29" s="1"/>
  <c r="F255" i="24"/>
  <c r="G255" i="24" s="1"/>
  <c r="F254" i="24"/>
  <c r="G254" i="24" s="1"/>
  <c r="F253" i="24"/>
  <c r="G253" i="24" s="1"/>
  <c r="F252" i="24"/>
  <c r="G252" i="24" s="1"/>
  <c r="F251" i="24"/>
  <c r="G251" i="24" s="1"/>
  <c r="F250" i="24"/>
  <c r="G250" i="24" s="1"/>
  <c r="F249" i="24"/>
  <c r="G249" i="24" s="1"/>
  <c r="F248" i="24"/>
  <c r="G248" i="24" s="1"/>
  <c r="F247" i="24"/>
  <c r="G247" i="24" s="1"/>
  <c r="F246" i="24"/>
  <c r="G246" i="24" s="1"/>
  <c r="F245" i="24"/>
  <c r="G245" i="24" s="1"/>
  <c r="F244" i="24"/>
  <c r="G244" i="24" s="1"/>
  <c r="F243" i="24"/>
  <c r="G243" i="24" s="1"/>
  <c r="F242" i="24"/>
  <c r="G242" i="24" s="1"/>
  <c r="F241" i="24"/>
  <c r="G241" i="24" s="1"/>
  <c r="F240" i="24"/>
  <c r="G240" i="24" s="1"/>
  <c r="F239" i="24"/>
  <c r="G239" i="24" s="1"/>
  <c r="F238" i="24"/>
  <c r="G238" i="24" s="1"/>
  <c r="F237" i="24"/>
  <c r="G237" i="24" s="1"/>
  <c r="F236" i="24"/>
  <c r="G236" i="24" s="1"/>
  <c r="F235" i="24"/>
  <c r="G235" i="24" s="1"/>
  <c r="F234" i="24"/>
  <c r="G234" i="24" s="1"/>
  <c r="F233" i="24"/>
  <c r="G233" i="24" s="1"/>
  <c r="F232" i="24"/>
  <c r="G232" i="24" s="1"/>
  <c r="F231" i="24"/>
  <c r="G231" i="24" s="1"/>
  <c r="F230" i="24"/>
  <c r="G230" i="24" s="1"/>
  <c r="F229" i="24"/>
  <c r="G229" i="24" s="1"/>
  <c r="F228" i="24"/>
  <c r="G228" i="24" s="1"/>
  <c r="F227" i="24"/>
  <c r="G227" i="24" s="1"/>
  <c r="F226" i="24"/>
  <c r="G226" i="24" s="1"/>
  <c r="F225" i="24"/>
  <c r="G225" i="24" s="1"/>
  <c r="F224" i="24"/>
  <c r="G224" i="24" s="1"/>
  <c r="F223" i="24"/>
  <c r="G223" i="24" s="1"/>
  <c r="F222" i="24"/>
  <c r="G222" i="24" s="1"/>
  <c r="F221" i="24"/>
  <c r="G221" i="24" s="1"/>
  <c r="F220" i="24"/>
  <c r="G220" i="24" s="1"/>
  <c r="F219" i="24"/>
  <c r="G219" i="24" s="1"/>
  <c r="F218" i="24"/>
  <c r="G218" i="24" s="1"/>
  <c r="F217" i="24"/>
  <c r="G217" i="24" s="1"/>
  <c r="F216" i="24"/>
  <c r="G216" i="24" s="1"/>
  <c r="F215" i="24"/>
  <c r="G215" i="24" s="1"/>
  <c r="F214" i="24"/>
  <c r="G214" i="24" s="1"/>
  <c r="F213" i="24"/>
  <c r="G213" i="24" s="1"/>
  <c r="F212" i="24"/>
  <c r="G212" i="24" s="1"/>
  <c r="F211" i="24"/>
  <c r="G211" i="24" s="1"/>
  <c r="F210" i="24"/>
  <c r="G210" i="24" s="1"/>
  <c r="F209" i="24"/>
  <c r="G209" i="24" s="1"/>
  <c r="F208" i="24"/>
  <c r="G208" i="24" s="1"/>
  <c r="F207" i="24"/>
  <c r="G207" i="24" s="1"/>
  <c r="F206" i="24"/>
  <c r="G206" i="24" s="1"/>
  <c r="F205" i="24"/>
  <c r="G205" i="24" s="1"/>
  <c r="F204" i="24"/>
  <c r="G204" i="24" s="1"/>
  <c r="F203" i="24"/>
  <c r="G203" i="24" s="1"/>
  <c r="F202" i="24"/>
  <c r="G202" i="24" s="1"/>
  <c r="F201" i="24"/>
  <c r="G201" i="24" s="1"/>
  <c r="F200" i="24"/>
  <c r="G200" i="24" s="1"/>
  <c r="F199" i="24"/>
  <c r="G199" i="24" s="1"/>
  <c r="F198" i="24"/>
  <c r="G198" i="24" s="1"/>
  <c r="F197" i="24"/>
  <c r="G197" i="24" s="1"/>
  <c r="F196" i="24"/>
  <c r="G196" i="24" s="1"/>
  <c r="F195" i="24"/>
  <c r="G195" i="24" s="1"/>
  <c r="F194" i="24"/>
  <c r="G194" i="24" s="1"/>
  <c r="F193" i="24"/>
  <c r="G193" i="24" s="1"/>
  <c r="F192" i="24"/>
  <c r="G192" i="24" s="1"/>
  <c r="F191" i="24"/>
  <c r="G191" i="24" s="1"/>
  <c r="F190" i="24"/>
  <c r="G190" i="24" s="1"/>
  <c r="F189" i="24"/>
  <c r="G189" i="24" s="1"/>
  <c r="F188" i="24"/>
  <c r="G188" i="24" s="1"/>
  <c r="F187" i="24"/>
  <c r="G187" i="24" s="1"/>
  <c r="F186" i="24"/>
  <c r="G186" i="24" s="1"/>
  <c r="F185" i="24"/>
  <c r="G185" i="24" s="1"/>
  <c r="F184" i="24"/>
  <c r="G184" i="24" s="1"/>
  <c r="F183" i="24"/>
  <c r="G183" i="24" s="1"/>
  <c r="F182" i="24"/>
  <c r="G182" i="24" s="1"/>
  <c r="F181" i="24"/>
  <c r="G181" i="24" s="1"/>
  <c r="F180" i="24"/>
  <c r="G180" i="24" s="1"/>
  <c r="F179" i="24"/>
  <c r="G179" i="24" s="1"/>
  <c r="F178" i="24"/>
  <c r="G178" i="24" s="1"/>
  <c r="F177" i="24"/>
  <c r="G177" i="24" s="1"/>
  <c r="F176" i="24"/>
  <c r="G176" i="24" s="1"/>
  <c r="F175" i="24"/>
  <c r="G175" i="24" s="1"/>
  <c r="F174" i="24"/>
  <c r="G174" i="24" s="1"/>
  <c r="F173" i="24"/>
  <c r="G173" i="24" s="1"/>
  <c r="F172" i="24"/>
  <c r="G172" i="24" s="1"/>
  <c r="F171" i="24"/>
  <c r="G171" i="24" s="1"/>
  <c r="F170" i="24"/>
  <c r="G170" i="24" s="1"/>
  <c r="F169" i="24"/>
  <c r="G169" i="24" s="1"/>
  <c r="F168" i="24"/>
  <c r="G168" i="24" s="1"/>
  <c r="F167" i="24"/>
  <c r="G167" i="24" s="1"/>
  <c r="F166" i="24"/>
  <c r="G166" i="24" s="1"/>
  <c r="F165" i="24"/>
  <c r="G165" i="24" s="1"/>
  <c r="F164" i="24"/>
  <c r="G164" i="24" s="1"/>
  <c r="F163" i="24"/>
  <c r="G163" i="24" s="1"/>
  <c r="F162" i="24"/>
  <c r="G162" i="24" s="1"/>
  <c r="F161" i="24"/>
  <c r="G161" i="24" s="1"/>
  <c r="F160" i="24"/>
  <c r="G160" i="24" s="1"/>
  <c r="F159" i="24"/>
  <c r="G159" i="24" s="1"/>
  <c r="F158" i="24"/>
  <c r="G158" i="24" s="1"/>
  <c r="F157" i="24"/>
  <c r="G157" i="24" s="1"/>
  <c r="F156" i="24"/>
  <c r="G156" i="24" s="1"/>
  <c r="F155" i="24"/>
  <c r="G155" i="24" s="1"/>
  <c r="F154" i="24"/>
  <c r="G154" i="24" s="1"/>
  <c r="F153" i="24"/>
  <c r="G153" i="24" s="1"/>
  <c r="F152" i="24"/>
  <c r="G152" i="24" s="1"/>
  <c r="F151" i="24"/>
  <c r="G151" i="24" s="1"/>
  <c r="F150" i="24"/>
  <c r="G150" i="24" s="1"/>
  <c r="F149" i="24"/>
  <c r="G149" i="24" s="1"/>
  <c r="F148" i="24"/>
  <c r="G148" i="24" s="1"/>
  <c r="F147" i="24"/>
  <c r="G147" i="24" s="1"/>
  <c r="F146" i="24"/>
  <c r="G146" i="24" s="1"/>
  <c r="F145" i="24"/>
  <c r="G145" i="24" s="1"/>
  <c r="F144" i="24"/>
  <c r="G144" i="24" s="1"/>
  <c r="F143" i="24"/>
  <c r="G143" i="24" s="1"/>
  <c r="F142" i="24"/>
  <c r="G142" i="24" s="1"/>
  <c r="F141" i="24"/>
  <c r="G141" i="24" s="1"/>
  <c r="F140" i="24"/>
  <c r="G140" i="24" s="1"/>
  <c r="F139" i="24"/>
  <c r="G139" i="24" s="1"/>
  <c r="F138" i="24"/>
  <c r="G138" i="24" s="1"/>
  <c r="F137" i="24"/>
  <c r="G137" i="24" s="1"/>
  <c r="F136" i="24"/>
  <c r="G136" i="24" s="1"/>
  <c r="F135" i="24"/>
  <c r="G135" i="24" s="1"/>
  <c r="F134" i="24"/>
  <c r="G134" i="24" s="1"/>
  <c r="F133" i="24"/>
  <c r="G133" i="24" s="1"/>
  <c r="F132" i="24"/>
  <c r="G132" i="24" s="1"/>
  <c r="F131" i="24"/>
  <c r="G131" i="24" s="1"/>
  <c r="F130" i="24"/>
  <c r="G130" i="24" s="1"/>
  <c r="F129" i="24"/>
  <c r="G129" i="24" s="1"/>
  <c r="F128" i="24"/>
  <c r="G128" i="24" s="1"/>
  <c r="F127" i="24"/>
  <c r="G127" i="24" s="1"/>
  <c r="F126" i="24"/>
  <c r="G126" i="24" s="1"/>
  <c r="F125" i="24"/>
  <c r="G125" i="24" s="1"/>
  <c r="F124" i="24"/>
  <c r="G124" i="24" s="1"/>
  <c r="F123" i="24"/>
  <c r="G123" i="24" s="1"/>
  <c r="F122" i="24"/>
  <c r="G122" i="24" s="1"/>
  <c r="F121" i="24"/>
  <c r="G121" i="24" s="1"/>
  <c r="F120" i="24"/>
  <c r="G120" i="24" s="1"/>
  <c r="F119" i="24"/>
  <c r="G119" i="24" s="1"/>
  <c r="F118" i="24"/>
  <c r="G118" i="24" s="1"/>
  <c r="F117" i="24"/>
  <c r="G117" i="24" s="1"/>
  <c r="F116" i="24"/>
  <c r="G116" i="24" s="1"/>
  <c r="F115" i="24"/>
  <c r="G115" i="24" s="1"/>
  <c r="F114" i="24"/>
  <c r="G114" i="24" s="1"/>
  <c r="F113" i="24"/>
  <c r="G113" i="24" s="1"/>
  <c r="F112" i="24"/>
  <c r="G112" i="24" s="1"/>
  <c r="F111" i="24"/>
  <c r="G111" i="24" s="1"/>
  <c r="F110" i="24"/>
  <c r="G110" i="24" s="1"/>
  <c r="F109" i="24"/>
  <c r="G109" i="24" s="1"/>
  <c r="F108" i="24"/>
  <c r="G108" i="24" s="1"/>
  <c r="F107" i="24"/>
  <c r="G107" i="24" s="1"/>
  <c r="F106" i="24"/>
  <c r="G106" i="24" s="1"/>
  <c r="F105" i="24"/>
  <c r="G105" i="24" s="1"/>
  <c r="F104" i="24"/>
  <c r="G104" i="24" s="1"/>
  <c r="F103" i="24"/>
  <c r="G103" i="24" s="1"/>
  <c r="F102" i="24"/>
  <c r="G102" i="24" s="1"/>
  <c r="F101" i="24"/>
  <c r="G101" i="24" s="1"/>
  <c r="F100" i="24"/>
  <c r="G100" i="24" s="1"/>
  <c r="F99" i="24"/>
  <c r="G99" i="24" s="1"/>
  <c r="F98" i="24"/>
  <c r="G98" i="24" s="1"/>
  <c r="F97" i="24"/>
  <c r="G97" i="24" s="1"/>
  <c r="F96" i="24"/>
  <c r="G96" i="24" s="1"/>
  <c r="F95" i="24"/>
  <c r="G95" i="24" s="1"/>
  <c r="F94" i="24"/>
  <c r="G94" i="24" s="1"/>
  <c r="F93" i="24"/>
  <c r="G93" i="24" s="1"/>
  <c r="F92" i="24"/>
  <c r="G92" i="24" s="1"/>
  <c r="F91" i="24"/>
  <c r="G91" i="24" s="1"/>
  <c r="F90" i="24"/>
  <c r="G90" i="24" s="1"/>
  <c r="F89" i="24"/>
  <c r="G89" i="24" s="1"/>
  <c r="F88" i="24"/>
  <c r="G88" i="24" s="1"/>
  <c r="F87" i="24"/>
  <c r="G87" i="24" s="1"/>
  <c r="F86" i="24"/>
  <c r="G86" i="24" s="1"/>
  <c r="F85" i="24"/>
  <c r="G85" i="24" s="1"/>
  <c r="F84" i="24"/>
  <c r="G84" i="24" s="1"/>
  <c r="F83" i="24"/>
  <c r="G83" i="24" s="1"/>
  <c r="F82" i="24"/>
  <c r="G82" i="24" s="1"/>
  <c r="F81" i="24"/>
  <c r="G81" i="24" s="1"/>
  <c r="F80" i="24"/>
  <c r="G80" i="24" s="1"/>
  <c r="F79" i="24"/>
  <c r="G79" i="24" s="1"/>
  <c r="F78" i="24"/>
  <c r="G78" i="24" s="1"/>
  <c r="F77" i="24"/>
  <c r="G77" i="24" s="1"/>
  <c r="F76" i="24"/>
  <c r="G76" i="24" s="1"/>
  <c r="F75" i="24"/>
  <c r="G75" i="24" s="1"/>
  <c r="F74" i="24"/>
  <c r="G74" i="24" s="1"/>
  <c r="F73" i="24"/>
  <c r="G73" i="24" s="1"/>
  <c r="F72" i="24"/>
  <c r="G72" i="24" s="1"/>
  <c r="F71" i="24"/>
  <c r="G71" i="24" s="1"/>
  <c r="F70" i="24"/>
  <c r="G70" i="24" s="1"/>
  <c r="F69" i="24"/>
  <c r="G69" i="24" s="1"/>
  <c r="F68" i="24"/>
  <c r="G68" i="24" s="1"/>
  <c r="F67" i="24"/>
  <c r="G67" i="24" s="1"/>
  <c r="F66" i="24"/>
  <c r="G66" i="24" s="1"/>
  <c r="F65" i="24"/>
  <c r="G65" i="24" s="1"/>
  <c r="F64" i="24"/>
  <c r="G64" i="24" s="1"/>
  <c r="F63" i="24"/>
  <c r="G63" i="24" s="1"/>
  <c r="F62" i="24"/>
  <c r="G62" i="24" s="1"/>
  <c r="F61" i="24"/>
  <c r="G61" i="24" s="1"/>
  <c r="F60" i="24"/>
  <c r="G60" i="24" s="1"/>
  <c r="F59" i="24"/>
  <c r="G59" i="24" s="1"/>
  <c r="F58" i="24"/>
  <c r="G58" i="24" s="1"/>
  <c r="F57" i="24"/>
  <c r="G57" i="24" s="1"/>
  <c r="F56" i="24"/>
  <c r="G56" i="24" s="1"/>
  <c r="F55" i="24"/>
  <c r="G55" i="24" s="1"/>
  <c r="F54" i="24"/>
  <c r="G54" i="24" s="1"/>
  <c r="F53" i="24"/>
  <c r="G53" i="24" s="1"/>
  <c r="F52" i="24"/>
  <c r="G52" i="24" s="1"/>
  <c r="F51" i="24"/>
  <c r="G51" i="24" s="1"/>
  <c r="F50" i="24"/>
  <c r="G50" i="24" s="1"/>
  <c r="F49" i="24"/>
  <c r="G49" i="24" s="1"/>
  <c r="F48" i="24"/>
  <c r="G48" i="24" s="1"/>
  <c r="F47" i="24"/>
  <c r="G47" i="24" s="1"/>
  <c r="F46" i="24"/>
  <c r="G46" i="24" s="1"/>
  <c r="G45" i="24"/>
  <c r="F45" i="24"/>
  <c r="F44" i="24"/>
  <c r="G44" i="24" s="1"/>
  <c r="F43" i="24"/>
  <c r="G43" i="24" s="1"/>
  <c r="F42" i="24"/>
  <c r="G42" i="24" s="1"/>
  <c r="F41" i="24"/>
  <c r="G41" i="24" s="1"/>
  <c r="F40" i="24"/>
  <c r="G40" i="24" s="1"/>
  <c r="F39" i="24"/>
  <c r="G39" i="24" s="1"/>
  <c r="F38" i="24"/>
  <c r="G38" i="24" s="1"/>
  <c r="F37" i="24"/>
  <c r="G37" i="24" s="1"/>
  <c r="F36" i="24"/>
  <c r="G36" i="24" s="1"/>
  <c r="F35" i="24"/>
  <c r="G35" i="24" s="1"/>
  <c r="F34" i="24"/>
  <c r="G34" i="24" s="1"/>
  <c r="F33" i="24"/>
  <c r="G33" i="24" s="1"/>
  <c r="F32" i="24"/>
  <c r="G32" i="24" s="1"/>
  <c r="F31" i="24"/>
  <c r="G31" i="24" s="1"/>
  <c r="F30" i="24"/>
  <c r="G30" i="24" s="1"/>
  <c r="F29" i="24"/>
  <c r="G29" i="24" s="1"/>
  <c r="F28" i="24"/>
  <c r="G28" i="24" s="1"/>
  <c r="F27" i="24"/>
  <c r="G27" i="24" s="1"/>
  <c r="F26" i="24"/>
  <c r="G26" i="24" s="1"/>
  <c r="F25" i="24"/>
  <c r="G25" i="24" s="1"/>
  <c r="F24" i="24"/>
  <c r="G24" i="24" s="1"/>
  <c r="F23" i="24"/>
  <c r="G23" i="24" s="1"/>
  <c r="F22" i="24"/>
  <c r="G22" i="24" s="1"/>
  <c r="F21" i="24"/>
  <c r="G21" i="24" s="1"/>
  <c r="F20" i="24"/>
  <c r="G20" i="24" s="1"/>
  <c r="F19" i="24"/>
  <c r="G19" i="24" s="1"/>
  <c r="F18" i="24"/>
  <c r="G18" i="24" s="1"/>
  <c r="F17" i="24"/>
  <c r="G17" i="24" s="1"/>
  <c r="F16" i="24"/>
  <c r="G16" i="24" s="1"/>
  <c r="F15" i="24"/>
  <c r="G15" i="24" s="1"/>
  <c r="F14" i="24"/>
  <c r="G14" i="24" s="1"/>
  <c r="F13" i="24"/>
  <c r="G13" i="24" s="1"/>
  <c r="F12" i="24"/>
  <c r="G12" i="24" s="1"/>
  <c r="F11" i="24"/>
  <c r="G11" i="24" s="1"/>
  <c r="F10" i="24"/>
  <c r="G10" i="24" s="1"/>
  <c r="F9" i="24"/>
  <c r="G9" i="24" s="1"/>
  <c r="F8" i="24"/>
  <c r="G8" i="24" s="1"/>
  <c r="F7" i="24"/>
  <c r="G7" i="24" s="1"/>
  <c r="F6" i="24"/>
  <c r="G6" i="24" s="1"/>
  <c r="F5" i="24"/>
  <c r="G5" i="24" s="1"/>
  <c r="F4" i="24"/>
  <c r="G4" i="24" s="1"/>
  <c r="F3" i="24"/>
  <c r="G3" i="24" s="1"/>
  <c r="F92" i="23"/>
  <c r="G92" i="23" s="1"/>
  <c r="F91" i="23"/>
  <c r="G91" i="23" s="1"/>
  <c r="F90" i="23"/>
  <c r="G90" i="23" s="1"/>
  <c r="F89" i="23"/>
  <c r="G89" i="23" s="1"/>
  <c r="F88" i="23"/>
  <c r="G88" i="23" s="1"/>
  <c r="F87" i="23"/>
  <c r="G87" i="23" s="1"/>
  <c r="G86" i="23"/>
  <c r="F85" i="23"/>
  <c r="G85" i="23" s="1"/>
  <c r="F84" i="23"/>
  <c r="G84" i="23" s="1"/>
  <c r="F83" i="23"/>
  <c r="G83" i="23" s="1"/>
  <c r="F82" i="23"/>
  <c r="G82" i="23" s="1"/>
  <c r="F81" i="23"/>
  <c r="G81" i="23" s="1"/>
  <c r="F80" i="23"/>
  <c r="G80" i="23" s="1"/>
  <c r="F79" i="23"/>
  <c r="G79" i="23" s="1"/>
  <c r="F78" i="23"/>
  <c r="G78" i="23" s="1"/>
  <c r="F77" i="23"/>
  <c r="G77" i="23" s="1"/>
  <c r="F76" i="23"/>
  <c r="G76" i="23" s="1"/>
  <c r="F75" i="23"/>
  <c r="G75" i="23" s="1"/>
  <c r="F74" i="23"/>
  <c r="G74" i="23" s="1"/>
  <c r="F73" i="23"/>
  <c r="G73" i="23" s="1"/>
  <c r="F72" i="23"/>
  <c r="G72" i="23" s="1"/>
  <c r="F71" i="23"/>
  <c r="G71" i="23" s="1"/>
  <c r="F70" i="23"/>
  <c r="G70" i="23" s="1"/>
  <c r="F69" i="23"/>
  <c r="G69" i="23" s="1"/>
  <c r="F68" i="23"/>
  <c r="G68" i="23" s="1"/>
  <c r="F67" i="23"/>
  <c r="G67" i="23" s="1"/>
  <c r="F66" i="23"/>
  <c r="G66" i="23" s="1"/>
  <c r="F65" i="23"/>
  <c r="G65" i="23" s="1"/>
  <c r="F64" i="23"/>
  <c r="G64" i="23" s="1"/>
  <c r="F63" i="23"/>
  <c r="G63" i="23" s="1"/>
  <c r="F62" i="23"/>
  <c r="G62" i="23" s="1"/>
  <c r="F61" i="23"/>
  <c r="G61" i="23" s="1"/>
  <c r="F60" i="23"/>
  <c r="G60" i="23" s="1"/>
  <c r="F59" i="23"/>
  <c r="G59" i="23" s="1"/>
  <c r="F58" i="23"/>
  <c r="G58" i="23" s="1"/>
  <c r="F57" i="23"/>
  <c r="G57" i="23" s="1"/>
  <c r="F56" i="23"/>
  <c r="G56" i="23" s="1"/>
  <c r="F55" i="23"/>
  <c r="G55" i="23" s="1"/>
  <c r="F54" i="23"/>
  <c r="G54" i="23" s="1"/>
  <c r="F53" i="23"/>
  <c r="G53" i="23" s="1"/>
  <c r="F52" i="23"/>
  <c r="G52" i="23" s="1"/>
  <c r="F51" i="23"/>
  <c r="G51" i="23" s="1"/>
  <c r="F50" i="23"/>
  <c r="G50" i="23" s="1"/>
  <c r="F49" i="23"/>
  <c r="G49" i="23" s="1"/>
  <c r="F48" i="23"/>
  <c r="G48" i="23" s="1"/>
  <c r="F47" i="23"/>
  <c r="G47" i="23" s="1"/>
  <c r="F46" i="23"/>
  <c r="G46" i="23" s="1"/>
  <c r="F45" i="23"/>
  <c r="G45" i="23" s="1"/>
  <c r="F44" i="23"/>
  <c r="G44" i="23" s="1"/>
  <c r="F43" i="23"/>
  <c r="G43" i="23" s="1"/>
  <c r="F42" i="23"/>
  <c r="G42" i="23" s="1"/>
  <c r="F41" i="23"/>
  <c r="G41" i="23" s="1"/>
  <c r="F40" i="23"/>
  <c r="G40" i="23" s="1"/>
  <c r="F39" i="23"/>
  <c r="G39" i="23" s="1"/>
  <c r="F38" i="23"/>
  <c r="G38" i="23" s="1"/>
  <c r="F37" i="23"/>
  <c r="G37" i="23" s="1"/>
  <c r="F36" i="23"/>
  <c r="G36" i="23" s="1"/>
  <c r="F35" i="23"/>
  <c r="G35" i="23" s="1"/>
  <c r="F34" i="23"/>
  <c r="G34" i="23" s="1"/>
  <c r="F33" i="23"/>
  <c r="G33" i="23" s="1"/>
  <c r="F32" i="23"/>
  <c r="G32" i="23" s="1"/>
  <c r="F31" i="23"/>
  <c r="G31" i="23" s="1"/>
  <c r="F30" i="23"/>
  <c r="G30" i="23" s="1"/>
  <c r="F29" i="23"/>
  <c r="G29" i="23" s="1"/>
  <c r="F28" i="23"/>
  <c r="G28" i="23" s="1"/>
  <c r="F27" i="23"/>
  <c r="G27" i="23" s="1"/>
  <c r="F26" i="23"/>
  <c r="G26" i="23" s="1"/>
  <c r="F25" i="23"/>
  <c r="G25" i="23" s="1"/>
  <c r="F24" i="23"/>
  <c r="G24" i="23" s="1"/>
  <c r="F23" i="23"/>
  <c r="G23" i="23" s="1"/>
  <c r="F22" i="23"/>
  <c r="G22" i="23" s="1"/>
  <c r="F21" i="23"/>
  <c r="G21" i="23" s="1"/>
  <c r="F20" i="23"/>
  <c r="G20" i="23" s="1"/>
  <c r="F19" i="23"/>
  <c r="G19" i="23" s="1"/>
  <c r="F18" i="23"/>
  <c r="G18" i="23" s="1"/>
  <c r="F17" i="23"/>
  <c r="G17" i="23" s="1"/>
  <c r="F16" i="23"/>
  <c r="G16" i="23" s="1"/>
  <c r="F15" i="23"/>
  <c r="G15" i="23" s="1"/>
  <c r="F14" i="23"/>
  <c r="G14" i="23" s="1"/>
  <c r="F13" i="23"/>
  <c r="G13" i="23" s="1"/>
  <c r="F12" i="23"/>
  <c r="G12" i="23" s="1"/>
  <c r="F11" i="23"/>
  <c r="G11" i="23" s="1"/>
  <c r="F10" i="23"/>
  <c r="G10" i="23" s="1"/>
  <c r="F9" i="23"/>
  <c r="G9" i="23" s="1"/>
  <c r="F8" i="23"/>
  <c r="G8" i="23" s="1"/>
  <c r="F7" i="23"/>
  <c r="G7" i="23" s="1"/>
  <c r="F6" i="23"/>
  <c r="G6" i="23" s="1"/>
  <c r="F5" i="23"/>
  <c r="G5" i="23" s="1"/>
  <c r="F4" i="23"/>
  <c r="G4" i="23" s="1"/>
  <c r="F3" i="23"/>
  <c r="G3" i="23" s="1"/>
  <c r="F82" i="1"/>
  <c r="F77" i="1" s="1"/>
  <c r="F64" i="1"/>
  <c r="F60" i="1"/>
  <c r="F59" i="1"/>
  <c r="F51" i="1"/>
  <c r="F67" i="1" s="1"/>
  <c r="F45" i="1"/>
  <c r="G45" i="1" s="1"/>
  <c r="F42" i="1"/>
  <c r="F66" i="1" s="1"/>
  <c r="F37" i="1"/>
  <c r="F36" i="1"/>
  <c r="F32" i="1"/>
  <c r="G21" i="1"/>
  <c r="G88" i="1" s="1"/>
  <c r="G15" i="1"/>
  <c r="G87" i="1" s="1"/>
  <c r="E7" i="1"/>
  <c r="G46" i="1" s="1"/>
  <c r="G37" i="1" l="1"/>
  <c r="G60" i="1"/>
  <c r="D26" i="25"/>
  <c r="E6" i="25"/>
  <c r="D15" i="25" s="1"/>
  <c r="G18" i="34"/>
  <c r="G28" i="34"/>
  <c r="G9" i="34"/>
  <c r="K23" i="33"/>
  <c r="G22" i="32"/>
  <c r="F63" i="31"/>
  <c r="G25" i="30"/>
  <c r="G98" i="29"/>
  <c r="G256" i="24"/>
  <c r="G93" i="23"/>
  <c r="G49" i="1"/>
  <c r="G29" i="1"/>
  <c r="G40" i="1"/>
  <c r="G47" i="1"/>
  <c r="F38" i="1"/>
  <c r="F65" i="1" s="1"/>
  <c r="G50" i="1"/>
  <c r="G86" i="1"/>
  <c r="G31" i="1"/>
  <c r="G48" i="1"/>
  <c r="F61" i="1"/>
  <c r="F68" i="1" s="1"/>
  <c r="G53" i="1"/>
  <c r="G54" i="1"/>
  <c r="G26" i="1"/>
  <c r="G30" i="1"/>
  <c r="G41" i="1"/>
  <c r="G44" i="1"/>
  <c r="G35" i="1"/>
  <c r="G57" i="1"/>
  <c r="G27" i="1"/>
  <c r="G28" i="1"/>
  <c r="G34" i="1"/>
  <c r="G36" i="1" s="1"/>
  <c r="G38" i="1" s="1"/>
  <c r="G65" i="1" s="1"/>
  <c r="G55" i="1"/>
  <c r="G56" i="1"/>
  <c r="G24" i="1"/>
  <c r="G25" i="1"/>
  <c r="A30" i="25" l="1"/>
  <c r="G42" i="1"/>
  <c r="G66" i="1" s="1"/>
  <c r="G59" i="1"/>
  <c r="G61" i="1" s="1"/>
  <c r="G68" i="1" s="1"/>
  <c r="G32" i="1"/>
  <c r="G64" i="1" s="1"/>
  <c r="G29" i="34"/>
  <c r="G19" i="34"/>
  <c r="K24" i="33"/>
  <c r="G51" i="1"/>
  <c r="G67" i="1" s="1"/>
  <c r="F70" i="1"/>
  <c r="G70" i="1" l="1"/>
  <c r="G89" i="1" s="1"/>
  <c r="G90" i="1" s="1"/>
  <c r="K25" i="33"/>
  <c r="G71" i="1"/>
  <c r="G74" i="1" l="1"/>
  <c r="G75" i="1" l="1"/>
  <c r="G76" i="1" s="1"/>
  <c r="G78" i="1" s="1"/>
  <c r="G79" i="1" l="1"/>
  <c r="G81" i="1"/>
  <c r="G80" i="1"/>
  <c r="G82" i="1" l="1"/>
  <c r="G83" i="1" s="1"/>
  <c r="G91" i="1" s="1"/>
  <c r="G92" i="1" s="1"/>
</calcChain>
</file>

<file path=xl/sharedStrings.xml><?xml version="1.0" encoding="utf-8"?>
<sst xmlns="http://schemas.openxmlformats.org/spreadsheetml/2006/main" count="1798" uniqueCount="875">
  <si>
    <t>Módulo 01 – Mão de obra - Remuneração</t>
  </si>
  <si>
    <t xml:space="preserve"> Composição da Remuneração</t>
  </si>
  <si>
    <t>Valor Unitário Mensal</t>
  </si>
  <si>
    <t>A</t>
  </si>
  <si>
    <t xml:space="preserve"> Salário base</t>
  </si>
  <si>
    <t>F</t>
  </si>
  <si>
    <t>Outros (especificar)</t>
  </si>
  <si>
    <t>G</t>
  </si>
  <si>
    <t>TOTAL DA REMUNERAÇÃO</t>
  </si>
  <si>
    <t>Módulo 02 – Benefícios mensais e diários</t>
  </si>
  <si>
    <t xml:space="preserve"> Benefícios Mensais e Diários</t>
  </si>
  <si>
    <t>VALOR R$</t>
  </si>
  <si>
    <t xml:space="preserve"> Transporte</t>
  </si>
  <si>
    <t>B</t>
  </si>
  <si>
    <t>Café da manhã (R$ 7,00 x 21 dias) - cláusula 13ª da CCT</t>
  </si>
  <si>
    <t xml:space="preserve"> Auxílio alimentação (refeição, cesta básica)</t>
  </si>
  <si>
    <t>D</t>
  </si>
  <si>
    <t xml:space="preserve"> Seguro de vida, invalidez e funeral</t>
  </si>
  <si>
    <t>TOTAL DE BENEFÍCIOS MENSAIS E DIÁRIOS</t>
  </si>
  <si>
    <t>Módulo 03 – Insumos Diversos</t>
  </si>
  <si>
    <t xml:space="preserve"> Insumos Diversos</t>
  </si>
  <si>
    <t xml:space="preserve"> Uniformes</t>
  </si>
  <si>
    <t>C</t>
  </si>
  <si>
    <t>EPI</t>
  </si>
  <si>
    <t>TOTAL DE INSUMOS DIVERSOS</t>
  </si>
  <si>
    <t>Módulo 04 – Encargos Sociais e Trabalhistas</t>
  </si>
  <si>
    <t xml:space="preserve"> Submódulo 4.1 – Encargos previdenciários e FGTS</t>
  </si>
  <si>
    <t>%</t>
  </si>
  <si>
    <t xml:space="preserve"> INSS</t>
  </si>
  <si>
    <t xml:space="preserve"> SESI ou SESC</t>
  </si>
  <si>
    <t xml:space="preserve"> SENAI ou SENAC</t>
  </si>
  <si>
    <t xml:space="preserve"> INCRA</t>
  </si>
  <si>
    <t>E</t>
  </si>
  <si>
    <t xml:space="preserve"> Salário-educação</t>
  </si>
  <si>
    <t xml:space="preserve"> FGTS</t>
  </si>
  <si>
    <t xml:space="preserve"> Seguro acidente do trabalho</t>
  </si>
  <si>
    <t>H</t>
  </si>
  <si>
    <t xml:space="preserve"> SEBRAE</t>
  </si>
  <si>
    <t xml:space="preserve">TOTAL </t>
  </si>
  <si>
    <t>Submódulo 4.2 – 13º Salário e Adicional de Férias</t>
  </si>
  <si>
    <t xml:space="preserve"> 13º Salário</t>
  </si>
  <si>
    <t>Adicional de Férias</t>
  </si>
  <si>
    <t xml:space="preserve"> Subtotal</t>
  </si>
  <si>
    <t xml:space="preserve"> Incidência do Submódulo 4.1 sobre 13º Salário</t>
  </si>
  <si>
    <t>Submódulo 4.3 – Afastamento Maternidade</t>
  </si>
  <si>
    <t xml:space="preserve"> Afastamento maternidade</t>
  </si>
  <si>
    <t xml:space="preserve"> Incidência do Submódulo 4.1 sobre o afastamento</t>
  </si>
  <si>
    <t xml:space="preserve">    Submódulo 4.4 – Rescisão</t>
  </si>
  <si>
    <t xml:space="preserve"> Aviso prévio indenizado</t>
  </si>
  <si>
    <t xml:space="preserve"> Incidência do FGTS sobre aviso prévio indenizado</t>
  </si>
  <si>
    <t xml:space="preserve"> Multa do FGTS do aviso prévio indenizado </t>
  </si>
  <si>
    <t xml:space="preserve"> Aviso prévio trabalhado</t>
  </si>
  <si>
    <t xml:space="preserve"> Incidência do Submódulo 4.1 sobre aviso prévio trabalhado</t>
  </si>
  <si>
    <t>Multa FGTS do aviso prévio trabalhado</t>
  </si>
  <si>
    <t xml:space="preserve"> Multa FGTS  - rescisão sem justa causa (50%) </t>
  </si>
  <si>
    <t xml:space="preserve"> Submódulo 4.5 – Custo de reposição do profissional ausente </t>
  </si>
  <si>
    <t xml:space="preserve"> Férias</t>
  </si>
  <si>
    <t xml:space="preserve"> Ausência por doença</t>
  </si>
  <si>
    <t xml:space="preserve"> Licença-paternidade</t>
  </si>
  <si>
    <t xml:space="preserve"> Ausências legais</t>
  </si>
  <si>
    <t xml:space="preserve"> Ausência por acidente de trabalho </t>
  </si>
  <si>
    <t xml:space="preserve"> Outros (especificar) </t>
  </si>
  <si>
    <t xml:space="preserve"> Incidência do Submódulo 4.1 sobre o custo de reposição</t>
  </si>
  <si>
    <t>Quadro Resumo - Módulo 04 – Encargos Sociais e Trabalhistas</t>
  </si>
  <si>
    <t xml:space="preserve"> Encargos Sociais e Trabalhistas</t>
  </si>
  <si>
    <t>4.1</t>
  </si>
  <si>
    <t xml:space="preserve"> Encargos sociais e FGTS</t>
  </si>
  <si>
    <t>4.2</t>
  </si>
  <si>
    <t xml:space="preserve"> 13º (décimo terceiro salário)</t>
  </si>
  <si>
    <t>4.3</t>
  </si>
  <si>
    <t>4.4</t>
  </si>
  <si>
    <t xml:space="preserve"> Custo de rescisão</t>
  </si>
  <si>
    <t>4.5</t>
  </si>
  <si>
    <t xml:space="preserve"> Custo de reposição do profissional ausente</t>
  </si>
  <si>
    <t>4.6</t>
  </si>
  <si>
    <t xml:space="preserve"> Outros (especificar)</t>
  </si>
  <si>
    <t>TOTAL DOS ENCARGOS SOCIAIS E TRABALHISTAS</t>
  </si>
  <si>
    <t>(MT) Custo total da planilha para efeito de cálculo dos módulos 05 (M1+M2+M3+M4)</t>
  </si>
  <si>
    <t>Módulo 05 – Custos Indiretos, tributos e lucro</t>
  </si>
  <si>
    <t>Custos Indiretos, Tributos e Lucro</t>
  </si>
  <si>
    <t xml:space="preserve"> Custos Indiretos</t>
  </si>
  <si>
    <t xml:space="preserve"> Lucro</t>
  </si>
  <si>
    <t xml:space="preserve"> Tributos </t>
  </si>
  <si>
    <t>Fator auxiliar para cálculo [1-(C1+C2+C3)]</t>
  </si>
  <si>
    <t xml:space="preserve">Fator auxiliar para cálculo por dentro C/D </t>
  </si>
  <si>
    <t xml:space="preserve"> C1. PIS</t>
  </si>
  <si>
    <t xml:space="preserve"> C2. COFINS</t>
  </si>
  <si>
    <t xml:space="preserve"> C3. ISS</t>
  </si>
  <si>
    <t>Total dos tributos</t>
  </si>
  <si>
    <t>TOTAL</t>
  </si>
  <si>
    <t>Descrição</t>
  </si>
  <si>
    <t>PREÇO (R$)</t>
  </si>
  <si>
    <t xml:space="preserve"> I – Composição da Remuneração</t>
  </si>
  <si>
    <t xml:space="preserve"> II – Benefícios mensais e diários</t>
  </si>
  <si>
    <t xml:space="preserve"> III – Insumos diversos </t>
  </si>
  <si>
    <t xml:space="preserve"> IV – Encargos sociais e trabalhistas</t>
  </si>
  <si>
    <t xml:space="preserve"> Subtotal (I + II + III + IV)</t>
  </si>
  <si>
    <t xml:space="preserve"> V – Custos indiretos, tributos e lucro</t>
  </si>
  <si>
    <t>VALOR TOTAL POR EMPREGADO</t>
  </si>
  <si>
    <t xml:space="preserve"> Prêmio de Assiduidade (cláusula 9ª, §2º CCT SINTRACONST-RIO</t>
  </si>
  <si>
    <t xml:space="preserve"> Ferramentas e equipamentos (depreciação)</t>
  </si>
  <si>
    <t>Encarregado</t>
  </si>
  <si>
    <t>Custo Total</t>
  </si>
  <si>
    <t>ANEXO I - PLANILHA DE QUANTITATIVOS DE MATERIAL DE REPAROS CIVIS</t>
  </si>
  <si>
    <t>ITEM</t>
  </si>
  <si>
    <t>PRODUTO</t>
  </si>
  <si>
    <t>MARCA REFER</t>
  </si>
  <si>
    <t>UNID.</t>
  </si>
  <si>
    <t>QUANT.</t>
  </si>
  <si>
    <t>Adesivo estrutural à base de epoxi de baixa viscosidade, bicomponenete A+B Referencia: Sikadur lata 1kg</t>
  </si>
  <si>
    <t>SIKADUR 32 Gel</t>
  </si>
  <si>
    <t>unid</t>
  </si>
  <si>
    <t>Aguarrás 0,9L Coral</t>
  </si>
  <si>
    <t>Coral</t>
  </si>
  <si>
    <t>Arame #16, galvanizado (rolo c/ 1 KG)</t>
  </si>
  <si>
    <t xml:space="preserve">Gerdau </t>
  </si>
  <si>
    <t>rolo</t>
  </si>
  <si>
    <t xml:space="preserve">Areia lavada, ensacada - saco de 20 kg </t>
  </si>
  <si>
    <t>saco</t>
  </si>
  <si>
    <t xml:space="preserve">Argamassa Cimentcola - saco de 20 kg </t>
  </si>
  <si>
    <t xml:space="preserve">Quartzolit </t>
  </si>
  <si>
    <t xml:space="preserve">Argamassa industrializada (saco c/ 25KG) </t>
  </si>
  <si>
    <t xml:space="preserve">Qualimassa </t>
  </si>
  <si>
    <t>Argamassa para Porcelanato Interno Cinza - saco 20Kg</t>
  </si>
  <si>
    <t>Argamassa piso sobre piso - saco 20Kg</t>
  </si>
  <si>
    <t xml:space="preserve">Bandeja de Pintura 23cm </t>
  </si>
  <si>
    <t xml:space="preserve">Atlas </t>
  </si>
  <si>
    <t>Unid</t>
  </si>
  <si>
    <t>Bloco de concreto 14 x 19 x 39 cm - sem fundo</t>
  </si>
  <si>
    <t xml:space="preserve">Brita nº 1, ensacada - saco de 20 kg </t>
  </si>
  <si>
    <t>Broca de vídea para concreto, ∅ 6 mm,  comp. de 8 a 15cm</t>
  </si>
  <si>
    <t>Irwin</t>
  </si>
  <si>
    <t>Broca de vídea para concreto, ∅ 8 mm,  comp. de 8 a 15cm</t>
  </si>
  <si>
    <t>Broca de vídea para concreto, ∅ 10 mm,  comp. de 8 a 15cm</t>
  </si>
  <si>
    <t xml:space="preserve">Broca de vídea extra longa - 13 mm diâmetro 1/2" </t>
  </si>
  <si>
    <t xml:space="preserve">Broca Diamantada Serra Copo Perfuratriz 57 X 370mm R 1.1/4 </t>
  </si>
  <si>
    <t>Bucha para gesso 5/8 CAIXA 100unid</t>
  </si>
  <si>
    <t xml:space="preserve">Philips </t>
  </si>
  <si>
    <t>caixa</t>
  </si>
  <si>
    <t>Chapa Drywall V GYP RU Verde 12,5x120x180cm</t>
  </si>
  <si>
    <t xml:space="preserve">Draft </t>
  </si>
  <si>
    <t>Chapa de drywall padrão - 180 x 120 x 12,5 cm</t>
  </si>
  <si>
    <t>Draft</t>
  </si>
  <si>
    <t>Cimento Portland CP II  - saco de 50 kg</t>
  </si>
  <si>
    <t>Alvorada</t>
  </si>
  <si>
    <t>Cola branca extra- emb. 1l</t>
  </si>
  <si>
    <t xml:space="preserve">Cascola </t>
  </si>
  <si>
    <t>Cola de contato 2,8kg</t>
  </si>
  <si>
    <t>Cascola</t>
  </si>
  <si>
    <t>Corante liquido 50ml</t>
  </si>
  <si>
    <t xml:space="preserve">Xadrez </t>
  </si>
  <si>
    <t>Disco de corte diamantado para porcelanato</t>
  </si>
  <si>
    <t xml:space="preserve">Bosh </t>
  </si>
  <si>
    <t xml:space="preserve">Espuma expansiva de poliuretano de dispersão manual pronta para o uso - Rendimento: 10 litros cubicos - lata 500 ml </t>
  </si>
  <si>
    <t xml:space="preserve">WEBER </t>
  </si>
  <si>
    <t xml:space="preserve">Lata </t>
  </si>
  <si>
    <t xml:space="preserve">Finca pino, carga dupla, longo - caixa com 100 pç  </t>
  </si>
  <si>
    <t>Walsywa
ou Âncora</t>
  </si>
  <si>
    <t>Fita adesiva p/ acabamento em placa de gesso - rolo 10m</t>
  </si>
  <si>
    <t>Knauf ou Imecon</t>
  </si>
  <si>
    <t>Fita auto vedante pra janela, rolo com 5 metros</t>
  </si>
  <si>
    <t xml:space="preserve">3M </t>
  </si>
  <si>
    <t xml:space="preserve">Fita antiderrapante auto-adesiva na COR PRETA, em rolos de 50 mm de largura por 5 metros de comprimento. </t>
  </si>
  <si>
    <t xml:space="preserve">rolo </t>
  </si>
  <si>
    <t>Fita zebrada para sinalização - rolo 100m</t>
  </si>
  <si>
    <t>Plastcor</t>
  </si>
  <si>
    <t>Fitas crepe 3mm x 48 mm x 50m</t>
  </si>
  <si>
    <t>Adere/3m</t>
  </si>
  <si>
    <t xml:space="preserve">Fita metálica Walsiva, perfurada, p/ sustentação de tubulação, Largura 19 mm - Rolo c/ 25 m </t>
  </si>
  <si>
    <t xml:space="preserve">Walsywa
ou Âncora </t>
  </si>
  <si>
    <t xml:space="preserve">Forro Armstrong Georgia Tegular -placa - 625x625- 6,25 </t>
  </si>
  <si>
    <t>Amstrong</t>
  </si>
  <si>
    <t>placa</t>
  </si>
  <si>
    <t>Gesso em pó - saco 5 kg</t>
  </si>
  <si>
    <t xml:space="preserve">Fortaleza </t>
  </si>
  <si>
    <t xml:space="preserve">Guias de montante 70 para drywall </t>
  </si>
  <si>
    <t xml:space="preserve">Multiperfil </t>
  </si>
  <si>
    <t>Graute - saco 25KG</t>
  </si>
  <si>
    <t xml:space="preserve">Sika Grault </t>
  </si>
  <si>
    <t>Graxa Azul Para Rolamentos e mancais embal 1kg</t>
  </si>
  <si>
    <t xml:space="preserve">Unilit blue </t>
  </si>
  <si>
    <t xml:space="preserve">            </t>
  </si>
  <si>
    <t>Lâmina p serra de aço rápido com 12" x 32 dentes</t>
  </si>
  <si>
    <t xml:space="preserve">Starret </t>
  </si>
  <si>
    <t>Lixa para madeira nº 120</t>
  </si>
  <si>
    <t>3M</t>
  </si>
  <si>
    <t>Lixa para madeira nº 180</t>
  </si>
  <si>
    <t xml:space="preserve">Lona plástica de cor preta, 150 micras - rolo de 4 x 100m </t>
  </si>
  <si>
    <t xml:space="preserve">Lonax </t>
  </si>
  <si>
    <t xml:space="preserve">MANGUEIRA CRISTAL TRANSPARENTE (3/4"X1,5MM) </t>
  </si>
  <si>
    <t>Vonder</t>
  </si>
  <si>
    <t>m</t>
  </si>
  <si>
    <t>Manta adesiva ( Manta alfástica aluminizada auto adesiva ) 90 cm x 10 m</t>
  </si>
  <si>
    <t xml:space="preserve">Viapol 
</t>
  </si>
  <si>
    <t>Massa acrílica composta de resina à base de dispersão aquosa de copolímero estireno-acrílico,  Galão 18l</t>
  </si>
  <si>
    <t>SUVINIL</t>
  </si>
  <si>
    <t>lata</t>
  </si>
  <si>
    <t>Massa acrílica elasto-plástica para reparo de trincas que se movimentam e juntas de dilatação 3(branco)/5(cinza) - 550g</t>
  </si>
  <si>
    <t>Tapa-trinca</t>
  </si>
  <si>
    <t>Massa de Calafetar 350g</t>
  </si>
  <si>
    <t xml:space="preserve">Poly </t>
  </si>
  <si>
    <t xml:space="preserve">Massa Iberê - 400g </t>
  </si>
  <si>
    <t>Iberê</t>
  </si>
  <si>
    <t>Massa para drywall - embalagem 25 kg</t>
  </si>
  <si>
    <t xml:space="preserve">Maxcryl </t>
  </si>
  <si>
    <t>embal.</t>
  </si>
  <si>
    <t>Massa para Madeira  - Galão 3,6l</t>
  </si>
  <si>
    <t>galão</t>
  </si>
  <si>
    <t>Massa PVA  - barrica 25kg</t>
  </si>
  <si>
    <t>barrica 25kg</t>
  </si>
  <si>
    <t>Monta &amp; Fixa PL 600 Exterior Cascola, Adesivo de Montagem Aderência Pesada, Cola de Madeira Multifuncional, Cola Permanente Versatilidade- Embalagem 375g</t>
  </si>
  <si>
    <t>Montante 70 para drywall</t>
  </si>
  <si>
    <t xml:space="preserve">Barbiere </t>
  </si>
  <si>
    <t>Parafuso  GN25 3.5 x 25 - caixa c 1000unid</t>
  </si>
  <si>
    <t>Ancora</t>
  </si>
  <si>
    <t>Pó 2 4kg Cimento Acelerador Tamponamento</t>
  </si>
  <si>
    <t xml:space="preserve">Viapol </t>
  </si>
  <si>
    <t>Prime para mantas asfálticas e asfaltos oxidados sem adição de solventes galão de 3,6 litros</t>
  </si>
  <si>
    <t xml:space="preserve">ECOPRIME </t>
  </si>
  <si>
    <t>Primer convertedor de ferrugem (PCF), galão 5l</t>
  </si>
  <si>
    <t xml:space="preserve">Quimatic </t>
  </si>
  <si>
    <t>Rejuntamento - cimento flexível - cor branco e  bege - saco 5Kg</t>
  </si>
  <si>
    <t>Quartzolit</t>
  </si>
  <si>
    <t xml:space="preserve">Saco </t>
  </si>
  <si>
    <t>Removedor Gel De Tintas E Vernizes P/ Madeiras E Metais 750 - Galão 3,6l</t>
  </si>
  <si>
    <t xml:space="preserve">Eucatex </t>
  </si>
  <si>
    <t>Revestimento para Parede Idea Bianco 30x60cm</t>
  </si>
  <si>
    <t>Portobello</t>
  </si>
  <si>
    <t>m²</t>
  </si>
  <si>
    <t>Revestimento impermeabilizante, semi-flexível, bicomponente ( A+B ), á base de cimentos especiais, aditivos minerais e resina acrílica - saco 18Kg</t>
  </si>
  <si>
    <t>Viaplus 7000</t>
  </si>
  <si>
    <t>Rolo de espuma de 05 cm</t>
  </si>
  <si>
    <t>Atlas</t>
  </si>
  <si>
    <t>Rolo de espuma de 09 cm</t>
  </si>
  <si>
    <t>Rolo de espuma de 15 cm</t>
  </si>
  <si>
    <t>Rolo de lã de carneiro - pelo baixo - 23 cm</t>
  </si>
  <si>
    <t>Rolo de lã sintética antigota – 09 cm</t>
  </si>
  <si>
    <t>Saco de Clarofilito Natural 17 Kg</t>
  </si>
  <si>
    <t>Clarofilito</t>
  </si>
  <si>
    <t xml:space="preserve">Saco de ráfia p entulho </t>
  </si>
  <si>
    <t xml:space="preserve">Saibro, ensacado - saco de 18 kg </t>
  </si>
  <si>
    <t>Selador acrílico pigmentado - Galão 3,6l</t>
  </si>
  <si>
    <t>Selador acrílico pigmentado - lata 18 l</t>
  </si>
  <si>
    <t>Silicone acético transparente para colagem de vidros, alumínio e superfícies lisas, antimofo  - Tubo 280g</t>
  </si>
  <si>
    <t xml:space="preserve">Polystic </t>
  </si>
  <si>
    <t>tubo</t>
  </si>
  <si>
    <t>Thinner 5 litros th 880005</t>
  </si>
  <si>
    <t>Tempo</t>
  </si>
  <si>
    <t xml:space="preserve">Tijolo cerâmico furado 19 x 19 x 9 cm </t>
  </si>
  <si>
    <t xml:space="preserve">Tinta acrílica para piso, acabamento fosco, COR BRANCO, AMARELO, CINZA, PRETO e AZUL (cinza 41) - lata 18 l </t>
  </si>
  <si>
    <t>NOVACOR</t>
  </si>
  <si>
    <t>Tinta acrílica premium, acabamento fosco, COR BRANCO GELO, BRANCO NEVE E AREIA, lata 18l</t>
  </si>
  <si>
    <t xml:space="preserve">SUVINIL </t>
  </si>
  <si>
    <t>Tinta acrílica premium, acabamento semi-brilho, COR BRANCO NEVE E BRANCO GELO, lata 18l</t>
  </si>
  <si>
    <t>Tinta Emborrachada para paredes internas e externas - cor branca - lata 18l</t>
  </si>
  <si>
    <t>Tinta epoxi AMARELO, BRANCO, PRETO, VERDE, VERMELHO, E CINZA, monocomponente, baixo odor, à base solvente, com acabamento brilhoso- Galão 3,6l</t>
  </si>
  <si>
    <t>Tinta esmalte sintético, base solvente, acabamento acetinado, COR BRANCO, AMARELO, VERDE, VERMELHO, CINZA E PRETO, Galão 3.6l</t>
  </si>
  <si>
    <t>Tinta PVA Premium Clássica Fosco Aveludado  linho Galão 18l</t>
  </si>
  <si>
    <t>Tinta Pu-poliuretano - Galão 3,6l</t>
  </si>
  <si>
    <t xml:space="preserve">Maza </t>
  </si>
  <si>
    <t>Galão</t>
  </si>
  <si>
    <t>Tinta Spray Secagem Rápida</t>
  </si>
  <si>
    <t>Eucatex</t>
  </si>
  <si>
    <t>Trincha de 1"</t>
  </si>
  <si>
    <t>Trincha de 1 1/2"</t>
  </si>
  <si>
    <t>Trincha de 2"</t>
  </si>
  <si>
    <t>Trincha de 2 1/2"</t>
  </si>
  <si>
    <t>Trincha de 3"</t>
  </si>
  <si>
    <t>Trincha de 4"</t>
  </si>
  <si>
    <t xml:space="preserve">Verniz Acrilico 18l </t>
  </si>
  <si>
    <t>LATA</t>
  </si>
  <si>
    <t>Zarcão Cinza Anti Ferrugem - galão 3,6l</t>
  </si>
  <si>
    <t>ANEXO II - PLANILHA DE  MATERIAL HIDRÁULICO</t>
  </si>
  <si>
    <t>MARCA REFER.</t>
  </si>
  <si>
    <t>Abraçadeira De Nylon 280 X 4,8mm Com 100 Unidades G20</t>
  </si>
  <si>
    <t xml:space="preserve">Westernb </t>
  </si>
  <si>
    <t>Pç</t>
  </si>
  <si>
    <t>Abraçadeira metálica tipo copo Ø 1"</t>
  </si>
  <si>
    <t xml:space="preserve">TIGRE </t>
  </si>
  <si>
    <t>Abraçadeira metálica tipo copo Ø 3/4"</t>
  </si>
  <si>
    <t xml:space="preserve">Abraçadeira regulavel de aço 057 - 76 mm </t>
  </si>
  <si>
    <t xml:space="preserve">Acabamento metálico cromado para Registro para Base Padrão Fabrimar  ou Deca Pequeno Cromado de 1/2" ,3/4"  - COMPOSIÇÃO BÁSICA: Liga de cobre (bronze e latão) - Diâmetro do Acabamento de Registro: 15 mm e 20 mm - Referência: A-1-GY-CR Gyro - Fabrimar - </t>
  </si>
  <si>
    <t>Fabrimar, Deca</t>
  </si>
  <si>
    <t>Acabamento Válvula 1 1/4 E 1 1/2 Hydra Max Cromada 4900.Max.</t>
  </si>
  <si>
    <t>HIDRA</t>
  </si>
  <si>
    <t>Acabamento para valvula de descarga com haste para deficiente</t>
  </si>
  <si>
    <t>DOCOL</t>
  </si>
  <si>
    <t>Acionador lateral p para caixa acoplada</t>
  </si>
  <si>
    <t xml:space="preserve">Acionador superior p para caixa acoplada </t>
  </si>
  <si>
    <t xml:space="preserve">Adaptador Flange com Anel PVC Marrom Roscável e Soldável 1.1/2" </t>
  </si>
  <si>
    <t xml:space="preserve">Adaptador sold. curto c/ bolsa e rosca p/ registro  PVC soldável Ø 110 mm x Ø 4" </t>
  </si>
  <si>
    <t xml:space="preserve">Adaptador sold. curto c/ bolsa e rosca p/ registro  PVC soldável Ø 20 mm x Ø 1/2" </t>
  </si>
  <si>
    <t xml:space="preserve">Adaptador sold. curto c/ bolsa e rosca p/ registro  PVC soldável Ø 25 mm x Ø 3/4" </t>
  </si>
  <si>
    <t>Adaptador sold. curto c/ bolsa e rosca p/ registro PVC soldável Ø
32mm x Ø 1"</t>
  </si>
  <si>
    <t xml:space="preserve">Adaptador sold. curto c/ bolsa e rosca p/ registro  PVC soldável Ø 40mm x  Ø 11/4" </t>
  </si>
  <si>
    <t>Adaptador sold. curto c/ bolsa e rosca p/ registro  PVC soldável Ø 50 mm x Ø 11/2"</t>
  </si>
  <si>
    <t>Adaptador sold. curto c/ bolsa e rosca p/ registro  PVC soldável Ø 60 mm x Ø 2"</t>
  </si>
  <si>
    <t>Adaptador sold. curto c/ bolsa e rosca p/ registro  PVC soldável Ø 75 mm x Ø 2 1/2"</t>
  </si>
  <si>
    <t>Adaptador sold. curto c/ bolsa e rosca p/ registro  PVC soldável Ø 85 mm x Ø 3"</t>
  </si>
  <si>
    <t>Adesivo Aquatherm 175G</t>
  </si>
  <si>
    <t>frasco</t>
  </si>
  <si>
    <t>Adesivo plástico, frasco plástico 850g</t>
  </si>
  <si>
    <t>Alongador cromado para torneira 1/2"</t>
  </si>
  <si>
    <t xml:space="preserve">Anel de borracha SR Ø 100 mm ( SR-03) </t>
  </si>
  <si>
    <t>Anel de cera p/ vedação de vaso sanitário</t>
  </si>
  <si>
    <t xml:space="preserve">Maxseal </t>
  </si>
  <si>
    <t xml:space="preserve">Arejador para torneira aquapress e docol </t>
  </si>
  <si>
    <t>Assento de bacia sanitária, almofadado, cor bege  ou branco Astra mod. TPK/AS 0357840/0014)</t>
  </si>
  <si>
    <t>pç</t>
  </si>
  <si>
    <t>Assento de bacia sanitária, resinado, cor bege</t>
  </si>
  <si>
    <t>Assento sanitario deca vogue plus</t>
  </si>
  <si>
    <t>DECA</t>
  </si>
  <si>
    <t>Automático de bóia 25a</t>
  </si>
  <si>
    <t xml:space="preserve">Bacia sanitária convencional com caixa acoplada na cor branca - acabamento dual flux  modelo: P106 - Deca, linha conforto, Vogue plus código AP510 </t>
  </si>
  <si>
    <t>Braco Para Chuveiro Plastico Krona 36cm Branco 753</t>
  </si>
  <si>
    <t>Krona</t>
  </si>
  <si>
    <t>Bucha de red., FG - Ø 1 1/2” x Ø 1 1/4”</t>
  </si>
  <si>
    <t xml:space="preserve">TUPY </t>
  </si>
  <si>
    <t xml:space="preserve">Bucha de red., FG - Ø 1 1/4” x Ø 1” </t>
  </si>
  <si>
    <t xml:space="preserve">Bucha de red., FG - Ø 1” x Ø 3/4” </t>
  </si>
  <si>
    <t xml:space="preserve">Bucha de red., FG Ø 2" x Ø 1.1/2" </t>
  </si>
  <si>
    <t>Bucha de red., FG - Ø 2 1/2” x Ø 2”</t>
  </si>
  <si>
    <t xml:space="preserve">Bucha de red., FG - Ø 3/4” x Ø 1/2” </t>
  </si>
  <si>
    <t xml:space="preserve">Bucha de red., FG - Ø 3” x Ø 2 1/2” </t>
  </si>
  <si>
    <t xml:space="preserve">Bucha de red., FG - Ø 4” x Ø 3” </t>
  </si>
  <si>
    <t xml:space="preserve">Bucha de Redução p esgoto Ø 100 x 75 mm </t>
  </si>
  <si>
    <t>Bucha de Redução p esgoto Ø 50 x 40 mm</t>
  </si>
  <si>
    <t>Bucha de Redução p esgoto Ø 75 x 50 mm</t>
  </si>
  <si>
    <t>Bucha soldável de red.,  PVC - Ø 32 x Ø 25 mm</t>
  </si>
  <si>
    <t xml:space="preserve">Bucha soldável de red.,  PVC - Ø 50 x Ø 40 mm </t>
  </si>
  <si>
    <t xml:space="preserve">Bucha soldável de red.,  PVC - Ø 75 x Ø 50 mm </t>
  </si>
  <si>
    <t xml:space="preserve">Bucha soldável de red.,  PVC - Ø 85 x Ø 60 mm </t>
  </si>
  <si>
    <t>Cap PVC, esgoto, SR Ø 100 mm</t>
  </si>
  <si>
    <t>Cap PVC, esgoto, SR Ø 50 mm</t>
  </si>
  <si>
    <t>Cap PVC, esgoto, SR Ø 75 mm</t>
  </si>
  <si>
    <t xml:space="preserve">Cap soldavel 110 mm </t>
  </si>
  <si>
    <t>Cap soldavel 25 mm</t>
  </si>
  <si>
    <t>Cap soldavel 32 mm</t>
  </si>
  <si>
    <t xml:space="preserve">Cap soldavel 50 mm </t>
  </si>
  <si>
    <t>Cap soldavel 75 mm</t>
  </si>
  <si>
    <t xml:space="preserve">Cap soldavel 85 mm </t>
  </si>
  <si>
    <t>Castelo de torneira Acquapress Cod 00728</t>
  </si>
  <si>
    <t>aqua press</t>
  </si>
  <si>
    <t xml:space="preserve">Carrapeta p torneira de 1/2" </t>
  </si>
  <si>
    <t>Chuveiro elétrico, corpo de plástico, branco, 7500 W, 220V - Lorenzetti, linha fashion</t>
  </si>
  <si>
    <t>Lorenzetti</t>
  </si>
  <si>
    <t>Cilindro de torneira Acquapress cod 00727</t>
  </si>
  <si>
    <t xml:space="preserve">Cotovelo 90º FG 2 1/2" </t>
  </si>
  <si>
    <t>Cj. de vedação e fixação da bacia p/ cx. acoplada Ideal Standart - Parafuso / Borracha</t>
  </si>
  <si>
    <t>Ideal Standart</t>
  </si>
  <si>
    <t>Curva longa - PVC - p/ esgoto 90º x Ø 50 mm</t>
  </si>
  <si>
    <t>Curva longa - PVC - p/ esgoto 90º x Ø 75 mm</t>
  </si>
  <si>
    <t xml:space="preserve">Ducha higiênica  Ø1/2", c/ rabicho, gatilho e suporte em ABS cromado c/ garantia de 10 anos descrita na embalagem individual e original de fábrica - Ref.: Acqua-Jet, Ref. 2195 </t>
  </si>
  <si>
    <t>Fabrimar</t>
  </si>
  <si>
    <t>Estopa branca Multiuso saco com 400 g - Tipo de Material: Algodão</t>
  </si>
  <si>
    <t>Kg</t>
  </si>
  <si>
    <t xml:space="preserve">Fita Teflon, rolo de 18 mm x 50 m </t>
  </si>
  <si>
    <t>Rolo</t>
  </si>
  <si>
    <t>Fixa Cuba 400g Branco</t>
  </si>
  <si>
    <t>Tekbond</t>
  </si>
  <si>
    <t>Fixação p/ mictório, Mod. 300969091030 - Celite ou similar, que se adeque perfeitamente ao sistema -   (Código SIASG:BR0265100/0001)</t>
  </si>
  <si>
    <t>Celite</t>
  </si>
  <si>
    <t xml:space="preserve">Grelha em F.F. p/ ralo  - 15 x 15 cm </t>
  </si>
  <si>
    <t>Grelha em F.F. p/ ralo  - 20 x 20 cm</t>
  </si>
  <si>
    <t>Grelhas de aço inox 304 com grelhas rotativas tipo “anti-inseto de 15 x 15 cm</t>
  </si>
  <si>
    <t xml:space="preserve">Moldenox 119A, Tigre </t>
  </si>
  <si>
    <t xml:space="preserve">Joelho  PVC soldável 90º - Ø 110 mm </t>
  </si>
  <si>
    <t>Joelho  PVC soldável 90º - Ø 20 mm</t>
  </si>
  <si>
    <t xml:space="preserve">Joelho  PVC soldável 90º - Ø 25 mm </t>
  </si>
  <si>
    <t xml:space="preserve">Joelho  PVC soldável 90º - Ø 32 mm </t>
  </si>
  <si>
    <t xml:space="preserve">Joelho  PVC soldável 90º - Ø 40 mm </t>
  </si>
  <si>
    <t>Joelho  PVC soldável 90º - Ø 50 mm</t>
  </si>
  <si>
    <t>Joelho  PVC soldável 90º - Ø 60 mm</t>
  </si>
  <si>
    <t xml:space="preserve">Joelho  PVC soldável 90º - Ø 75 mm </t>
  </si>
  <si>
    <t xml:space="preserve">Joelho  PVC soldável 90º - Ø 85 mm </t>
  </si>
  <si>
    <t>Joelho  PVC soldável, 45º - Ø 110 mm</t>
  </si>
  <si>
    <t>Joelho  PVC soldável, 45º - Ø 25 mm</t>
  </si>
  <si>
    <t>Joelho  PVC soldável, 45º - Ø 32 mm</t>
  </si>
  <si>
    <t>Joelho  PVC soldável, 45º - Ø 40 mm</t>
  </si>
  <si>
    <t xml:space="preserve">Joelho  PVC soldável, 45º - Ø 50 mm </t>
  </si>
  <si>
    <t>Joelho  PVC soldável, 45º - Ø 60 mm</t>
  </si>
  <si>
    <t xml:space="preserve">Joelho  PVC soldável, 45º - Ø 75 mm </t>
  </si>
  <si>
    <t xml:space="preserve">Joelho  PVC soldável, 45º - Ø 85 mm </t>
  </si>
  <si>
    <t>Joelho 45º p/ esgoto PVC Ø 100 mm</t>
  </si>
  <si>
    <t xml:space="preserve">Joelho 45º p/ esgoto PVC Ø 40 mm </t>
  </si>
  <si>
    <t>Joelho 45º p/ esgoto PVC Ø 50 mm</t>
  </si>
  <si>
    <t xml:space="preserve">Joelho 45º p/ esgoto PVC Ø 75 mm </t>
  </si>
  <si>
    <t xml:space="preserve">Joelho 90° p/ esgoto PVC Ø 100 mm </t>
  </si>
  <si>
    <t xml:space="preserve">Joelho 90° p/ esgoto PVC Ø 40mm </t>
  </si>
  <si>
    <t xml:space="preserve">Joelho 90° p/ esgoto PVC Ø 50 mm </t>
  </si>
  <si>
    <t>Joelho 90° p/ esgoto PVC Ø 75 mm</t>
  </si>
  <si>
    <t xml:space="preserve">Joelho de redução soldável, c/ bucha de latão 90º - Ø 20 mm x Ø 1/2” </t>
  </si>
  <si>
    <t xml:space="preserve">Joelho de redução soldável, c/ bucha de latão 90º - Ø 25 mm x Ø 1/2”  </t>
  </si>
  <si>
    <t>Junção de redução PVC - p/ esgoto, série reforçada - Ø 100 x 50 mm</t>
  </si>
  <si>
    <t xml:space="preserve">Junção de redução PVC - p/ esgoto, série reforçada - Ø 100 x 75 mm </t>
  </si>
  <si>
    <t>Junção de redução PVC - p/ esgoto, série reforçada - Ø 75 x 50 mm</t>
  </si>
  <si>
    <t xml:space="preserve">Junção PVC - p/ esgoto, série reforçada - Ø 100 mm  </t>
  </si>
  <si>
    <t xml:space="preserve">Junção PVC - p/ esgoto, série reforçada - Ø 75 mm  </t>
  </si>
  <si>
    <t xml:space="preserve">Junção PVC, série normal Ø - 50 mm  </t>
  </si>
  <si>
    <t xml:space="preserve">Kit acionamento para válvula docol 1 1/4 </t>
  </si>
  <si>
    <t>Kit de Fixadores Docol para Válvulas de Descarga</t>
  </si>
  <si>
    <t xml:space="preserve">Kit mola para válvula de descarga - 1 1/4 alta pressão - original </t>
  </si>
  <si>
    <t>Kit SOS multilit - 250g</t>
  </si>
  <si>
    <t>Vedatudo</t>
  </si>
  <si>
    <t xml:space="preserve">Luva de correr soldavel , PVC  (EG-24) Ø 25 mm </t>
  </si>
  <si>
    <t xml:space="preserve">Luva de correr soldavel , PVC  (EG-24) Ø 32 mm </t>
  </si>
  <si>
    <t xml:space="preserve">Luva de correr soldavel ,, PVC  (EG-24) Ø 40 mm </t>
  </si>
  <si>
    <t xml:space="preserve">Luva de correr soldavel , PVC  (EG-24) Ø 50 mm </t>
  </si>
  <si>
    <t>Luva de correr soldavel , PVC  (EG-24) Ø 60 mm</t>
  </si>
  <si>
    <t>Luva de correr soldavel , PVC  (EG-24) Ø 85 mm</t>
  </si>
  <si>
    <t>Luva de correr, esgoto, PVC Ø 100 mm (EG-24)</t>
  </si>
  <si>
    <t xml:space="preserve">Luva de correr, esgoto, PVC Ø 40 mm  (EG-24)                                                                </t>
  </si>
  <si>
    <t xml:space="preserve">Luva de correr, esgoto, PVC Ø 50 mm (EG-24)                                                 </t>
  </si>
  <si>
    <t xml:space="preserve">Luva de correr,  esgoto, PVC Ø 75 mm (EG-24)                                            </t>
  </si>
  <si>
    <t xml:space="preserve">Luva simples, esgoto - PVC Ø 100 mm </t>
  </si>
  <si>
    <t>Luva simples, esgoto - PVC Ø 50 mm</t>
  </si>
  <si>
    <t xml:space="preserve">Luva simples, esgoto - PVC Ø 75 mm </t>
  </si>
  <si>
    <t xml:space="preserve">Luva, PVC sold.  c/ bucha de latão - Ø 20 mm x Ø 1/2” </t>
  </si>
  <si>
    <t>Luva, PVC sold.  c/ bucha de latão - Ø 25 mm x Ø 1/2”</t>
  </si>
  <si>
    <t>Luva, PVC soldável  c/ rosca - Ø 25 mm x Ø 3/4”</t>
  </si>
  <si>
    <t>Luva, PVC soldável Ø 110 mm</t>
  </si>
  <si>
    <t xml:space="preserve">Luva, PVC soldável Ø 25 mm </t>
  </si>
  <si>
    <t xml:space="preserve">Luva PVC soldável Ø 32 mm </t>
  </si>
  <si>
    <t xml:space="preserve">Luva, PVC soldável Ø 40 mm </t>
  </si>
  <si>
    <t>Luva, PVC soldável Ø 50 mm</t>
  </si>
  <si>
    <t xml:space="preserve">Luva, PVC soldável Ø 60 mm </t>
  </si>
  <si>
    <t xml:space="preserve">Luva, PVC soldável Ø 75 mm </t>
  </si>
  <si>
    <t>Luva, PVC soldável Ø 85 mm</t>
  </si>
  <si>
    <t xml:space="preserve">Manômetro 1/4 0 A 20 BAR / 0 A 300 LIBRAS ou PSI  - Entrada do manometro: 1/4" - Classe B (standard / padrão) - Exatidão: ± 2,0% - </t>
  </si>
  <si>
    <t>Standard</t>
  </si>
  <si>
    <t>Mecanismo De Entrada + Mecanismo De Saída + Botão Duplo</t>
  </si>
  <si>
    <t>Hidroclick</t>
  </si>
  <si>
    <t>Mecanismo Reparo Torneira Temporizada Marca Docol 2282 Censi</t>
  </si>
  <si>
    <t xml:space="preserve">Obturador para caixa descarga acoplada </t>
  </si>
  <si>
    <t xml:space="preserve">Astra </t>
  </si>
  <si>
    <t xml:space="preserve">Parafuso cromado de fixação de cx acoplada e lavatório - Kit com 2 parafusos e 2 buchas 8 mm </t>
  </si>
  <si>
    <t>Parafuso cromado de fixação de vaso sanitário - Kit com 2 parafusos e 2 buchas 10 mm</t>
  </si>
  <si>
    <t>Pasta lubrificante, EG -100 - (bisnaga 400g)</t>
  </si>
  <si>
    <t xml:space="preserve">Pistão completo p valvula silent flux </t>
  </si>
  <si>
    <t>silent flux</t>
  </si>
  <si>
    <t>Plug PVC 1 1/4"</t>
  </si>
  <si>
    <t>Plug PVC 1/2"</t>
  </si>
  <si>
    <t>Plug PVC 3/4"</t>
  </si>
  <si>
    <t>Prolongador de torneira 1/2" curto ( METAL)</t>
  </si>
  <si>
    <t xml:space="preserve">Prolongador de torneira 1/2" longo ( METAL) </t>
  </si>
  <si>
    <t xml:space="preserve">Rabicho metálico cromado flexível com registro de vazão duplo flange - Ø 1/2” X  40 cm </t>
  </si>
  <si>
    <t>Ralo Japonês para Válvula de Pia Americana Inox 3.1/2"</t>
  </si>
  <si>
    <t xml:space="preserve">Overtime </t>
  </si>
  <si>
    <t>Ralo Abacaxi Grelha Flexível Anti Emtupimento Para Calha</t>
  </si>
  <si>
    <t xml:space="preserve">Ralo Semi Esférico Tipo Abacaxi 150mm Diâmetro 6 Polegadas </t>
  </si>
  <si>
    <t>Registro de esfera PVC, Ø 60 mm</t>
  </si>
  <si>
    <t xml:space="preserve">Registro de esfera, Ø 1", aço </t>
  </si>
  <si>
    <t>Registro de esfera, Ø 3/4", aço</t>
  </si>
  <si>
    <t>Registro gaveta, sede bronze, Ø 1 1/2"</t>
  </si>
  <si>
    <t>Registro gaveta, sede bronze, Ø 1 1/4"</t>
  </si>
  <si>
    <t xml:space="preserve">Registro gaveta, sede bronze, Ø 1" </t>
  </si>
  <si>
    <t>Registro gaveta, sede bronze, Ø 1/2"</t>
  </si>
  <si>
    <t>Registro gaveta, sede bronze, Ø 2"</t>
  </si>
  <si>
    <t>Registro gaveta, sede bronze, Ø 2.1/2"</t>
  </si>
  <si>
    <t>Registro gaveta, sede bronze, Ø 3"</t>
  </si>
  <si>
    <t xml:space="preserve">Registro gaveta, sede bronze, Ø 3/4" </t>
  </si>
  <si>
    <t>Reparo Botão Acquapress 2543 - FABRIMAR</t>
  </si>
  <si>
    <t>Reparo completo para Torneira Biopress Fabrimar</t>
  </si>
  <si>
    <t xml:space="preserve">Reparo completo p/ válv. Hydra Ø 1 1/4" DN 32 - Luxo  Master </t>
  </si>
  <si>
    <t xml:space="preserve">Reparo da válv. Hidra luxo mod.: 2511 / 2515 / 2516 / 2517 - Ø 1.1/2” - </t>
  </si>
  <si>
    <t xml:space="preserve">Reparo da valvula Docol 1 1/2" </t>
  </si>
  <si>
    <t xml:space="preserve">Reparo da valvula Docol 1 1/4" </t>
  </si>
  <si>
    <t>Reparo para caixa acoplada com boia universal</t>
  </si>
  <si>
    <t xml:space="preserve">Reparo para acionador válvula Silent Flux </t>
  </si>
  <si>
    <t xml:space="preserve"> Silent Flux</t>
  </si>
  <si>
    <t>Reparo Para Torneira Pressmatic Compact Docol00473200</t>
  </si>
  <si>
    <t xml:space="preserve">Docol </t>
  </si>
  <si>
    <t>Resistência para chuveiro elétrico 7500W,220V. - Lorenzetti, linha fashion</t>
  </si>
  <si>
    <t>Sifão Flexivel 1" x 40 mm</t>
  </si>
  <si>
    <t xml:space="preserve">Sifão metálico completo p/ mictório, Ø 1.1/2"  x Ø 1 1/4" </t>
  </si>
  <si>
    <t>Sifão Lavatório Banheiro Metal Com Copo Cromado 1.1/4"</t>
  </si>
  <si>
    <t>Esteves</t>
  </si>
  <si>
    <t>Solução limpadora, frasco plástico 1000 ml</t>
  </si>
  <si>
    <t xml:space="preserve">frasco </t>
  </si>
  <si>
    <t>Spud de metal cromado Ideal Standart cod 04512-520 com 3 parafusos</t>
  </si>
  <si>
    <t xml:space="preserve">Ideal Standart </t>
  </si>
  <si>
    <t>Tampa de ralo com caixilho aço inox 10 x 10 cm</t>
  </si>
  <si>
    <t xml:space="preserve">Tampa de ralo com caixilho aço inox 15 x 15 cm </t>
  </si>
  <si>
    <t>Tê soldável de red., 90º - PVC - Ø 25 x Ø 20 mm</t>
  </si>
  <si>
    <t>Tê soldável de red., 90º - PVC - Ø 32 x Ø 25 mm</t>
  </si>
  <si>
    <t xml:space="preserve">Tê soldável de red., 90º - PVC - Ø 50 x Ø 25 mm </t>
  </si>
  <si>
    <t xml:space="preserve">Tê soldável de red., 90º - PVC - Ø 75 x Ø 50 mm </t>
  </si>
  <si>
    <t xml:space="preserve">Tê soldável, 90º - PVC - c/ rosca na bolsa central, Ø 25 mm x Ø 1/2” </t>
  </si>
  <si>
    <t>Tê soldável, 90º - PVC - c/ rosca na bolsa central, Ø 25 mm x Ø3/4”</t>
  </si>
  <si>
    <t>Tê soldável, 90º - PVC - Ø 110 mm</t>
  </si>
  <si>
    <t>Tê soldável, 90º - PVC - Ø 25 mm</t>
  </si>
  <si>
    <t>Tê soldável, 90º - PVC - Ø 32 mm</t>
  </si>
  <si>
    <t xml:space="preserve">Tê soldável, 90º - PVC - Ø 40 mm </t>
  </si>
  <si>
    <t xml:space="preserve">Tê soldável, 90º - PVC - Ø 50 mm </t>
  </si>
  <si>
    <t xml:space="preserve">Tê soldável, 90º - PVC - Ø 60 mm </t>
  </si>
  <si>
    <t xml:space="preserve">Tê soldável, 90º - PVC - Ø 75 mm </t>
  </si>
  <si>
    <t xml:space="preserve">Tê soldável, 90º - PVC - Ø 85 mm </t>
  </si>
  <si>
    <t>Torneira de metal cromada p/ pia de copa, Ø 1/2", longa</t>
  </si>
  <si>
    <t>Torneira de metal cromada p/ pia com duas saidas, Ø 1/2"</t>
  </si>
  <si>
    <t>Torneira de metal  com bóia plástica de Ø 1”</t>
  </si>
  <si>
    <t>Torneira de metal  com bóia plástica de Ø 2”</t>
  </si>
  <si>
    <t>Torneira de banca cromada para lavatório cod 1197 c90</t>
  </si>
  <si>
    <t>Torneira de metal com acionamento manual, fechamento semi-automático, com retorno por mola, para montagem em banca e com regulagem de pressão de jato d´água, 100mm de comprimento do corpo da torneira(do acionador ao arejador), com altura aproximada: 100 mm, após montada na banca, comprimento aproximado: 115 mm, equipada com arejador anti-vandalismo, acabamento externo cromado, Ref.: Acquapress 1180 AV; Ø 1/2"</t>
  </si>
  <si>
    <t>Torneira de parede cromada para cozinha com arejador Deca, linha targa cod: 1159C40CR</t>
  </si>
  <si>
    <t>Torneira Gourmet Metal Inox Filtro Pia Cozinha Parede</t>
  </si>
  <si>
    <t xml:space="preserve">Cocrann </t>
  </si>
  <si>
    <t xml:space="preserve">TORNEIRA JARDIM 1130 DOCOLPRIMORSistema de acionamento rotativo: Proporciona vedação perfeita e facilidade na regulagem da vazão </t>
  </si>
  <si>
    <t>Torneira para PNE (portador de necessidades especiais) com haste</t>
  </si>
  <si>
    <t>Torre de entrada para caixa acoplada Hydra SI58 - Universal</t>
  </si>
  <si>
    <t xml:space="preserve">Hydra </t>
  </si>
  <si>
    <t>Tubo de ligação com Acabamento cromado biníquel com anel expansor. linha docol básico cod:0062660 6</t>
  </si>
  <si>
    <t xml:space="preserve">Tubo de PVC soldável, Ø 110 mm - 6 m </t>
  </si>
  <si>
    <t>Tubo de PVC soldável, Ø 20 mm - 6 m</t>
  </si>
  <si>
    <t>Tubo de PVC soldável, Ø 25 mm - 6 m</t>
  </si>
  <si>
    <t>Tubo de PVC soldável, Ø 32 mm - 6 m</t>
  </si>
  <si>
    <t>Tubo de PVC soldável, Ø 40 mm - 6 m</t>
  </si>
  <si>
    <t>Tubo de PVC soldável, Ø 50 mm - 6 m</t>
  </si>
  <si>
    <t xml:space="preserve">Tubo de PVC soldável, Ø 60 mm - 6 m </t>
  </si>
  <si>
    <t>Tubo de PVC soldável, Ø 75 mm - 6 m</t>
  </si>
  <si>
    <t>Tubo de PVC soldável, Ø 85 mm - 6 m</t>
  </si>
  <si>
    <t>Tubo de PVC, p/ esgoto, Ø 100 mm</t>
  </si>
  <si>
    <t xml:space="preserve">Tubo de PVC, p/ esgoto, Ø 150 mm - 6 m </t>
  </si>
  <si>
    <t xml:space="preserve">Tubo de PVC, p/ esgoto, Ø 40 mm - 6 m </t>
  </si>
  <si>
    <t xml:space="preserve">Tubo de PVC, p/ esgoto, Ø 50 mm - 6 m </t>
  </si>
  <si>
    <t xml:space="preserve">Tubo de PVC, p/ esgoto, Ø 75 mm - 6 m </t>
  </si>
  <si>
    <t xml:space="preserve">Tubo FG - Ø 1 1/2” - 6 m </t>
  </si>
  <si>
    <t>Tubo FG - Ø 1 1/4” - 6 m</t>
  </si>
  <si>
    <t xml:space="preserve">Tubo FG - Ø 1/2” - 6 m </t>
  </si>
  <si>
    <t>Tubo FG - Ø 1” - 6 m</t>
  </si>
  <si>
    <t xml:space="preserve">Tubo FG - Ø 2 1/2" - 6 m </t>
  </si>
  <si>
    <t>Tubo FG - Ø 2" - 6 m</t>
  </si>
  <si>
    <t>Tubo FG - Ø 3/4” - 6 m</t>
  </si>
  <si>
    <t xml:space="preserve">Tubo FG - Ø 3” - 6 m </t>
  </si>
  <si>
    <t>União em PVC soldável, Ø 110 mm</t>
  </si>
  <si>
    <t xml:space="preserve">União em PVC soldável, Ø 25 mm </t>
  </si>
  <si>
    <t xml:space="preserve">União em PVC soldável, Ø 32 mm </t>
  </si>
  <si>
    <t xml:space="preserve">União em PVC soldável, Ø 40 mm </t>
  </si>
  <si>
    <t xml:space="preserve">União em PVC soldável, Ø 50 mm </t>
  </si>
  <si>
    <t xml:space="preserve">União em PVC soldável, Ø 60 mm </t>
  </si>
  <si>
    <t>União em PVC soldável, Ø 75 mm</t>
  </si>
  <si>
    <t xml:space="preserve">União em PVC soldável, Ø 85 mm </t>
  </si>
  <si>
    <t>União FG - Ø 1 1/2”</t>
  </si>
  <si>
    <t xml:space="preserve">União FG - Ø 1 1/4” </t>
  </si>
  <si>
    <t xml:space="preserve">União FG - Ø 1/2” </t>
  </si>
  <si>
    <t xml:space="preserve">União FG - Ø 1” </t>
  </si>
  <si>
    <t xml:space="preserve">União FG - Ø 3/4” </t>
  </si>
  <si>
    <t xml:space="preserve">União FG, c/ acento Cônico de bronze -  Ø 2” </t>
  </si>
  <si>
    <t>União FG, c/ acento Cônico de bronze -  Ø 21/2”</t>
  </si>
  <si>
    <t>União FG, c/ acento Cônico de bronze -  Ø 3”</t>
  </si>
  <si>
    <t>Válvula americana para pia da copa 4 1/2"</t>
  </si>
  <si>
    <t>Válvula de lavatório -1"</t>
  </si>
  <si>
    <t>Válvula de mictório</t>
  </si>
  <si>
    <t>Válvula de retenção tipo fundo de poço - vedação por borracha nítrica - bronze - Ø 2" - Norma NBR 15057 - Docol ou similar</t>
  </si>
  <si>
    <t xml:space="preserve">Válvula de retenção, tipo horizontal, com corpo e bujão em bronze norma ASTM B30-4A,  portinhola e braço em liga de latão CuZn 40 - norma DIN 1709, parafuso e porca em latão ASTM B-16; vedação metal; Resistência mecânica para rigidez desgaste e fadiga, passagem plena  com roscas - Ø 1 1/2" </t>
  </si>
  <si>
    <t xml:space="preserve">Válvula de retenção, tipo horizontal, com corpo e bujão em bronze norma ASTM B30-4A,  portinhola e braço em liga de latão CuZn 40 - norma DIN 1709, parafuso e porca em latão ASTM B-16; vedação metal; Resistência mecânica para rigidez desgaste e fadiga, passagem plena  com roscas - Ø 2" </t>
  </si>
  <si>
    <t>Válvula de retenção, tipo vertical, corpo suporte do vedante  e adaptador em liga de latão CuZn - norma DIN 1709, rosca de tomada conforme norma NM-ISSO 7-1:96; vedação em borracha nitrílica, resistência  mecânica para rigidez, desgaste e fadiga - Ø 1 1/2"</t>
  </si>
  <si>
    <t xml:space="preserve">Válvula de retenção, tipo vertical, corpo suporte do vedante  e adaptador em liga de latão CuZn - norma DIN 1709, rosca de tomada conforme norma NM-ISSO 7-1:96; vedação em borracha nitrílica, resistência mecânica para rigidez, desgaste e fadiga - Ø 2 1/2" </t>
  </si>
  <si>
    <t>Válvula de retenção, tipo vertical, corpo suporte do vedante  e adaptador em liga de latão CuZn - norma DIN 1709, rosca de tomada conforme norma NM-ISSO 7-1:96; vedação em borracha nitrílica, resistência mecânica para rigidez, desgaste e fadiga - Ø 2"</t>
  </si>
  <si>
    <t>Válvula de retenção, tipo vertical, corpo suporte do vedante  e adaptador em liga de latão CuZn - norma DIN 1709, rosca de tomada conforme norma NM-ISSO 7-1:96; vedação em borracha nitrílica, resistência mecânica para rigidez, desgaste e fadiga - Ø 3"</t>
  </si>
  <si>
    <t>Válvula Descarga Externa Silent Flux 3500</t>
  </si>
  <si>
    <t xml:space="preserve">Fabrimar </t>
  </si>
  <si>
    <t xml:space="preserve">Veda junta (bisnaga de 75g) </t>
  </si>
  <si>
    <t>ANEXO III - PLANILHA DE QUANTITATIVOS DE MATERIAL REFRIGERAÇÃO</t>
  </si>
  <si>
    <t>MARCA</t>
  </si>
  <si>
    <t>Custo Médio Total</t>
  </si>
  <si>
    <t>Ar Condicionado Consul 12.000 e 30.000 BTUs</t>
  </si>
  <si>
    <t xml:space="preserve">Cabo de alimentação 20 A , comp. 1,5 m </t>
  </si>
  <si>
    <t>Consul</t>
  </si>
  <si>
    <t>Câmara Ventilação Ar Condicionado Janela Consul 4191277  </t>
  </si>
  <si>
    <t xml:space="preserve">Chave Inversora Ar Condicionado Janela Consul </t>
  </si>
  <si>
    <t xml:space="preserve">Chaves termostáticas para ar condicionado cônsul </t>
  </si>
  <si>
    <t xml:space="preserve">Compressor alternativo consul 220V, R 22, REF:H23A383ABCA </t>
  </si>
  <si>
    <t xml:space="preserve">Condensador para ar condicionado consul </t>
  </si>
  <si>
    <t xml:space="preserve">Evaporador  para ar condicionado consul </t>
  </si>
  <si>
    <t xml:space="preserve">Evolutas  inferior  e superior para ar condicionado cônsul </t>
  </si>
  <si>
    <t xml:space="preserve">Filtro de ar , marca Consul , Modelo CCF30CBBNA , ou similar </t>
  </si>
  <si>
    <t xml:space="preserve">Hélices para ar condicionado cônsul </t>
  </si>
  <si>
    <t xml:space="preserve">Painel de Ar condicionado janela  cônsul </t>
  </si>
  <si>
    <t>Un.</t>
  </si>
  <si>
    <t xml:space="preserve">Turbina Ar Condicionado Janela Consul 326057799 </t>
  </si>
  <si>
    <t xml:space="preserve">Ar Condicionado Springer Mini Max 12.000e 30.000 BTUs </t>
  </si>
  <si>
    <t xml:space="preserve">Botão Ar Condicionado Springer Silentia/ Minimaxi 7/10/12/18/21/30000 </t>
  </si>
  <si>
    <t>Springer</t>
  </si>
  <si>
    <t>Câmara Ventilação Ar Condicionado Janela Frontal Springer Silentia/Minimax FCA 7 e 10K</t>
  </si>
  <si>
    <t xml:space="preserve">Chave seletora cod: GW0633000 </t>
  </si>
  <si>
    <t xml:space="preserve">Compressor rotativo 220V SPRINGER MINI MAX, R22 MOD. 44R312AG-AJS </t>
  </si>
  <si>
    <t xml:space="preserve">Filtro Ar Condicionado Janela Springer Silentia </t>
  </si>
  <si>
    <t>Hélice Ar Condicionado Springer Janela GW17601000 </t>
  </si>
  <si>
    <t xml:space="preserve">Motor ventilador springer silentia 10k,12k weg 220v, 1/10cv mod:103229234 </t>
  </si>
  <si>
    <t xml:space="preserve">Painel de Ar condicionado janela springer silentia COD: GW05836003 </t>
  </si>
  <si>
    <t>Termostato Ar Condicionado Springer Silentia/Minimax 10/12/19000</t>
  </si>
  <si>
    <t>Turbina Ar Condicionado Janela Springer Silentia/Minimax 10/12/18.000/30.000 BTUs GW05846001</t>
  </si>
  <si>
    <t>Bebedouro libell,modelo CGA branco</t>
  </si>
  <si>
    <t xml:space="preserve">Base Para Bebedouro Branca Original Master/mini/baby-libell cod:12020005 </t>
  </si>
  <si>
    <t>libell</t>
  </si>
  <si>
    <t xml:space="preserve">Evaporador cga cod:12100003 </t>
  </si>
  <si>
    <t xml:space="preserve">Funil separador , água natural </t>
  </si>
  <si>
    <t xml:space="preserve">Pingadeira branca </t>
  </si>
  <si>
    <t>Reservatório Completo Para Bebedouro - Master (cga)</t>
  </si>
  <si>
    <t>Tampo superior para apoio do garrafão  (branco) cod:12020017</t>
  </si>
  <si>
    <t xml:space="preserve">Termostato para bebedouro </t>
  </si>
  <si>
    <t xml:space="preserve">Torneira (  azul) </t>
  </si>
  <si>
    <t xml:space="preserve">Torneira ( branco) </t>
  </si>
  <si>
    <t>Refrigerador consul   e eletrolux compacto 120, modelo CRC12A</t>
  </si>
  <si>
    <t xml:space="preserve">Compressor de 1/10,127v,R134a COD:45ENL30D </t>
  </si>
  <si>
    <t>consul</t>
  </si>
  <si>
    <t>Compressor Embraco modelo EM2P 70CLP 1/5 HP 127 volts para geladeira Consul modelo CRM45BBANA</t>
  </si>
  <si>
    <t xml:space="preserve">Evaporador cod: 326028006 </t>
  </si>
  <si>
    <t>Gaxeta Frigobar consul 120l</t>
  </si>
  <si>
    <t xml:space="preserve">Porta para Frigobar 120L CRC12A Consul 326046427 </t>
  </si>
  <si>
    <t xml:space="preserve">Termostato Robertshaw TSV1009-01 Frigobar </t>
  </si>
  <si>
    <t>Evaporadps frigobar eletrolux 66186552</t>
  </si>
  <si>
    <t>Eletrolx</t>
  </si>
  <si>
    <t>Materiais diversos</t>
  </si>
  <si>
    <t>Álcool 90 - 1 L</t>
  </si>
  <si>
    <t>Base C/ Valvula Dosadora Para Lata De Gas Refrigerante R600 Milano</t>
  </si>
  <si>
    <t xml:space="preserve">Botão Termostato Refrigerador Brastemp Consul </t>
  </si>
  <si>
    <t xml:space="preserve">Capacitor 50+8mf / 220 </t>
  </si>
  <si>
    <t xml:space="preserve">Chapa de Alumínio 0,5 X 100mm, 1 metros </t>
  </si>
  <si>
    <t>Cloro 5 litro</t>
  </si>
  <si>
    <t>Cola Epóxi Araldite Profissional 23g</t>
  </si>
  <si>
    <t>Cola Liquida Epoxi Durepoxi 16g - Loctite</t>
  </si>
  <si>
    <t>Cola Tek bond 50g</t>
  </si>
  <si>
    <t xml:space="preserve">Compressores 1/4 embraco 127v </t>
  </si>
  <si>
    <t>Compressores 1/5 embraco 127v</t>
  </si>
  <si>
    <t>Detergente - frasco 5 L</t>
  </si>
  <si>
    <t>Detergente ácido ( Zenith) 1lt</t>
  </si>
  <si>
    <t>Durepoxi 250 gramas</t>
  </si>
  <si>
    <t>Esponja  - pacote com 4 un.</t>
  </si>
  <si>
    <t xml:space="preserve">Espuma Vedação Ar Condicionado Janela 194x5x2cm </t>
  </si>
  <si>
    <t>Estopa saco de 400 g</t>
  </si>
  <si>
    <t>Filtro 3m Aqualar Ap200</t>
  </si>
  <si>
    <t>Aqualar</t>
  </si>
  <si>
    <t>Filtro com Sílica</t>
  </si>
  <si>
    <t xml:space="preserve">Fita Aluminizada Refrigeração Ar Condicionado 45mm x 40mm </t>
  </si>
  <si>
    <t>Fita Isolante 3M Preta 18mm x 20m x ,013mm</t>
  </si>
  <si>
    <t>Um</t>
  </si>
  <si>
    <t xml:space="preserve">Fluído Gás Refrigerante Dugold Isobutano R600A 420g </t>
  </si>
  <si>
    <t xml:space="preserve">Fluxo para Solda Prata 250g Harris Brastak </t>
  </si>
  <si>
    <t>Fluxo para solda(Trincal) 250g</t>
  </si>
  <si>
    <t xml:space="preserve">Gás Refrigerante Forane 134a R-134a 13,6Kg Arkema </t>
  </si>
  <si>
    <t xml:space="preserve">Gás Refrigerante R22 13,6Kg </t>
  </si>
  <si>
    <t xml:space="preserve">Gás Refrigerante Suva 410A R-410A DAC 11,35Kg DuPont </t>
  </si>
  <si>
    <t xml:space="preserve">Mangueira trançada, trasparente 1/2, 100 metros </t>
  </si>
  <si>
    <t>Óleo Desengripante WD-40 300ml</t>
  </si>
  <si>
    <t>Pano de chão alvejado</t>
  </si>
  <si>
    <t xml:space="preserve">Pares gaxeta superior e inferior(cônsul duplex modelo CRD45A) </t>
  </si>
  <si>
    <t>Pasta Saponácea 500 gr</t>
  </si>
  <si>
    <t>Perfex ( 5 und )</t>
  </si>
  <si>
    <t xml:space="preserve">Placa Eletrônica Potência Geladeira Brastemp Consul 127V </t>
  </si>
  <si>
    <t xml:space="preserve">Quit descegelo cônsul crm 49 </t>
  </si>
  <si>
    <t>Refil 3m Para Filtro De Agua Aqualar Ap200</t>
  </si>
  <si>
    <t xml:space="preserve">Refil do filtro do purificador soft plus </t>
  </si>
  <si>
    <t>Soft</t>
  </si>
  <si>
    <t>Refil Filtro Bebedouro Libell Acqua Flex</t>
  </si>
  <si>
    <t>Libell</t>
  </si>
  <si>
    <t>Refil Gas 134a Dupont C/ 750gr</t>
  </si>
  <si>
    <t>Freon</t>
  </si>
  <si>
    <t xml:space="preserve">Relé Partida PTC Bivolt 127V/220V 4 Pinos Embraco </t>
  </si>
  <si>
    <t>Rolo de tubo capilar 0.31 3mt</t>
  </si>
  <si>
    <t>Rolo de tubo capilar 0.42 3mt</t>
  </si>
  <si>
    <t xml:space="preserve">Saco de lixo (branco) - 100 litros </t>
  </si>
  <si>
    <t xml:space="preserve">Solda Foscoper Redonda Unidade 2,5 x 500mm Vareta 20g Harris Brastak </t>
  </si>
  <si>
    <t xml:space="preserve">Solda Prata 15% Unidade 1,50mm x 500mm x 2,5mm 8g Harris Brastak </t>
  </si>
  <si>
    <t xml:space="preserve">Termostato modelo,(CHA31C),dupla ação para freezer consul </t>
  </si>
  <si>
    <t xml:space="preserve">Tubo Cobre Flexível 1/4 6,35mm Panqueca 15M 90014 (cod: 90014) </t>
  </si>
  <si>
    <t xml:space="preserve">Tubo de cobre 1/2 </t>
  </si>
  <si>
    <t>Tubo de cobre 3/8</t>
  </si>
  <si>
    <t xml:space="preserve">Tubo de cobre 5/16 </t>
  </si>
  <si>
    <t>Válvula Perfuradora Para Lata de Gás com Registro Dupont</t>
  </si>
  <si>
    <t xml:space="preserve">Válvula Schrader de Serviço Robertshaw 354735 </t>
  </si>
  <si>
    <t>ANEXO IV - PLANILHA DE MATERIAL DE COMBATE À INCÊNDIO</t>
  </si>
  <si>
    <t>MARCA      REFER.</t>
  </si>
  <si>
    <t>Abraçadeiras tipo gota 1 1/4" – acabamento galvanizado</t>
  </si>
  <si>
    <t>Abraçadeiras tipo gota 1 1/2"– acabamento galvanizado</t>
  </si>
  <si>
    <t>Abraçadeiras tipo gota  2" – acabamento galvanizado</t>
  </si>
  <si>
    <t>Abraçadeiras tipo gota 3"– acabamento galvanizado</t>
  </si>
  <si>
    <t>Abraçadeiras tipo gota 4"– acabamento galvanizado</t>
  </si>
  <si>
    <t>Canopla de acabamento para sprinklers</t>
  </si>
  <si>
    <t>Chuveiros automáticos contra incêndio, Diâmetro de ½” com ampola para atuação a 68º C (cor vermelha), Acabamento cromado,Canoplas cromadas</t>
  </si>
  <si>
    <t xml:space="preserve">Skop sprinklers </t>
  </si>
  <si>
    <t>Flange 2 1/2", Aço-carbono forjado ASTM A-105, tipo “de encaixe”, face com ressalto, classe de pressão, 150 PSI. Norma de fabricação ANSI B 16.5</t>
  </si>
  <si>
    <t>Flange 3", Aço-carbono forjado ASTM A-105, tipo “de encaixe”, face com ressalto, classe de pressão, 150 PSI. Norma de fabricação ANSI B 16.5</t>
  </si>
  <si>
    <t>Flange 4", Aço-carbono forjado ASTM A-105, tipo “de encaixe”, face com ressalto, classe de pressão, 150 PSI. Norma de fabricação ANSI B 16.5</t>
  </si>
  <si>
    <t>Junta de expansão metálica, fole e cano-guia em aço inox, DN 4", flanges fixos em aço carbono, furação ANSI B16.5-150#, 08 parafusos de fixação e Preme gaxeta Parafusada p/ junta de expansão, 150 PSI.</t>
  </si>
  <si>
    <t>Papelão para junta para flange, Amianto grafitado, Espessura 1/16”</t>
  </si>
  <si>
    <t xml:space="preserve">Vonder </t>
  </si>
  <si>
    <t>Und.</t>
  </si>
  <si>
    <t>Pressostato sistema de chuveiros automático, Calibre – 10 bars (145 psi), com escala, diferencial regulável, para regulagem entre dois níveis, Ligação hidráulica – ¼”, rosca BSP, ligação elétrica – por bornes. Ref.Nautilus, modelo XML-B010A2S11</t>
  </si>
  <si>
    <t>Nautilus</t>
  </si>
  <si>
    <t>Válvula de esfera 2" bipartida passagem plena classe 300, Corpo e tampa: ASTM A 216 Gr. WCB, Vedações: PTFE, Flanges: ANSI B16.5 classe 300, Esfera: ASTM A 351 – CF8, Haste: AISI 304</t>
  </si>
  <si>
    <t>MGA</t>
  </si>
  <si>
    <t>Válvula de esfera 3" bipartida passagem plena classe 300, Corpo e tampa: ASTM A 216 Gr. WCB, Vedações: PTFE, Flanges: ANSI B16.5 classe 300, Esfera: ASTM A 351 – CF8, Haste: AISI 305</t>
  </si>
  <si>
    <t>Válvula de retenção horizontal 3", Classe de pressão PN 20 (300 PSI para água), Rosca BSP, Corpo – Bronze (NBR 6314 C83600), Disco metálico – Bronze (NBR 6314 C83600), Tampa roscada internamente - Bronze (NBR 6314 C83600), Guia do disco – Bronze (NBR 6314 C83600), Porta disco – Bronze (NBR 6314 C83600), Disco – PTFE</t>
  </si>
  <si>
    <t>MIPTEL</t>
  </si>
  <si>
    <t>Válvula de retenção horizontal 4", Classe de pressão PN 20 (300 PSI para água), Rosca BSP, Corpo – Bronze (NBR 6314 C83600), Disco metálico – Bronze (NBR 6314 C83600), Tampa roscada internamente - Bronze (NBR 6314 C83600), Guia do disco – Bronze (NBR 6314 C83600), Porta disco – Bronze (NBR 6314 C83600), Disco – PTFE</t>
  </si>
  <si>
    <t>Válvula de retenção vertical 3", Classe de pressão PN 16 (200 PSI para água), Rosca BSP, Corpo – Bronze (NBR 6314 C83600), Anel tipo O’ring – Buna N, Porta anel – Bronze (NBR 6314 C83600), Porca do disco – Latão (NBR 5023).</t>
  </si>
  <si>
    <t>Válvula de retenção vertical 4", Classe de pressão PN 16 (200 PSI para água), Rosca BSP, Corpo – Bronze (NBR 6314 C83600), Anel tipo O’ring – Buna N, Porta anel – Bronze (NBR 6314 C83600), Porca do disco – Latão (NBR 5023).</t>
  </si>
  <si>
    <t>Válvula de retenção de fundo de poço 2" (com anel de vedação de buna “N” (tipo O’ring), Classe de pressão PN 16 (200 PSI para água), Corpo – Bronze (NBR 6314 C83600), Disco metálico – Bronze (NBR 6314 C83600), Disco metálico – Bronze (NBR 6314 C83600), Porca do disco – Latão (NBR 5023).</t>
  </si>
  <si>
    <t>Válvula de retenção de fundo de poço 4" (com anel de vedação de buna “N” (tipo O’ring), Classe de pressão PN 16 (200 PSI para água), Corpo – Bronze (NBR 6314 C83600), Disco metálico – Bronze (NBR 6314 C83600), Disco metálico – Bronze (NBR 6314 C83600), Porca do disco – Latão (NBR 5023).</t>
  </si>
  <si>
    <t>Válvula Globo em bronze, vedação disco PTFE Teflon, PN 20 (300 PSI para água) 2"</t>
  </si>
  <si>
    <t>ANEXO V - PLANILHA DE FERRAMENTAS</t>
  </si>
  <si>
    <t>Alicate chato com cabo isolado</t>
  </si>
  <si>
    <t>unid.</t>
  </si>
  <si>
    <t>Alicate corta capilar</t>
  </si>
  <si>
    <t>Alicate de bico meia cana curvo 8”</t>
  </si>
  <si>
    <t>Alicate de pressão 10" (tramontina)</t>
  </si>
  <si>
    <t>Alicate perfurador com válvula schrader 1/4</t>
  </si>
  <si>
    <t>Alicate prensa terminal 0,5 a 6mm</t>
  </si>
  <si>
    <t>Alicate rebitador</t>
  </si>
  <si>
    <t>Alicate universal 8" (belzer)</t>
  </si>
  <si>
    <t>Alicate de corte diagonal 6”</t>
  </si>
  <si>
    <t>Arco de serra com jogo de serras</t>
  </si>
  <si>
    <t>Balde para obra de ferro (10 L)</t>
  </si>
  <si>
    <t>Bolsa de ferramenta</t>
  </si>
  <si>
    <t>Carrinho de mão 60 litros</t>
  </si>
  <si>
    <t xml:space="preserve">Conjunto chave canhão </t>
  </si>
  <si>
    <t>Conjunto chave combinada</t>
  </si>
  <si>
    <t>Conjunto chave de boca</t>
  </si>
  <si>
    <t>Chave inglesa 8" (gedore)</t>
  </si>
  <si>
    <t>Conjunto de chave de fenda e philips</t>
  </si>
  <si>
    <t>Colher de pedreiro 10"</t>
  </si>
  <si>
    <t>Conjunto flangeador com alargador de tubos 1/8 a 3/4</t>
  </si>
  <si>
    <t>Cortador de tubo de cobre 1/8 a 1 1/8</t>
  </si>
  <si>
    <t>Desempenadeira aço lisa 30 cm (castor)</t>
  </si>
  <si>
    <t>Desempenadeira de madeira (14x24 cm) (monfort)</t>
  </si>
  <si>
    <t>Desempenadeira metálica dentada</t>
  </si>
  <si>
    <t>Enxada c/ cabo de madeira 150 cm</t>
  </si>
  <si>
    <t>Escada de 3 degraus</t>
  </si>
  <si>
    <t>Escada de 5 degraus</t>
  </si>
  <si>
    <t xml:space="preserve">Espátula com cabo de madeira (10cm) (tramontina) </t>
  </si>
  <si>
    <t>Esquadro de metal 12" (starret)</t>
  </si>
  <si>
    <t>Estilete profissional (tramontina)</t>
  </si>
  <si>
    <t>Flangeador de tubo de 5/8 a1/2”</t>
  </si>
  <si>
    <t>Jogo de chaves torx longa de t9 a t50</t>
  </si>
  <si>
    <t>Jogo chaves de catraca 30 peças</t>
  </si>
  <si>
    <r>
      <t xml:space="preserve">Jogo de chaves </t>
    </r>
    <r>
      <rPr>
        <i/>
        <sz val="11"/>
        <color indexed="8"/>
        <rFont val="Arial Narrow"/>
        <family val="2"/>
      </rPr>
      <t>ALLEN completo9 pçs - 1,5 a 10 mm (belzer)</t>
    </r>
  </si>
  <si>
    <t>Jogo de cossinetes de 1/2 a 4"</t>
  </si>
  <si>
    <t>Jogo de limas 12 peças</t>
  </si>
  <si>
    <t>Jogo de serra copo para metal 8 pçs</t>
  </si>
  <si>
    <t>Kit curvador de tubo de cobre 1/4 a 7/8</t>
  </si>
  <si>
    <t>Lanterna Recarregável 9 LEDS (brasfort)</t>
  </si>
  <si>
    <t>Mangueira para nível 10 m</t>
  </si>
  <si>
    <t>Marreta 2 Kg (tramontina)</t>
  </si>
  <si>
    <t>Martelo com cabo de madeira Unha 27 mm</t>
  </si>
  <si>
    <t>Martelo de borracha</t>
  </si>
  <si>
    <t>Martelo de unha 20mm</t>
  </si>
  <si>
    <t>Masseira de 20 L (VONDER)</t>
  </si>
  <si>
    <t>Metro Plástico Duplo Branco 2 Metros Llinan</t>
  </si>
  <si>
    <t>Nivel de 30 cm</t>
  </si>
  <si>
    <t>Nível de 60 cm</t>
  </si>
  <si>
    <t>Pá quadrada nº 4 cabo 120 cm</t>
  </si>
  <si>
    <t>Pé de cabra de 90cm</t>
  </si>
  <si>
    <t>Peneira circular com aro de metal</t>
  </si>
  <si>
    <t>Pente para aletas de condensador e evaporador</t>
  </si>
  <si>
    <t>Ponteiro 3/4"</t>
  </si>
  <si>
    <t>Prumo de 1/2 Kg (ramada)</t>
  </si>
  <si>
    <t>Régua de alumínio de 2m (monfort)</t>
  </si>
  <si>
    <t>Serrote de ponta 12" (stanley)</t>
  </si>
  <si>
    <t>Talhadeira 12 x 5/8"</t>
  </si>
  <si>
    <t>Tesoura para chapa de aço</t>
  </si>
  <si>
    <t>Torquês de armador 12" (tramontina)</t>
  </si>
  <si>
    <t>Trena 10 m (irwin)</t>
  </si>
  <si>
    <t>ANEXO VI - PLANLHA DE EQUIPAMENTOS</t>
  </si>
  <si>
    <t>Alicate amperímetro digital ET 3200 - medidas de tensão DC e AC, corrente AC até 1000A, resistência e com opcional para temperatura - Display: LCD 3 ½ Dígitos, leitura máxima de 1999 Tensão DC: 200mV, 20V, 200V, 1000V
Tensão AC: 200V, 750V Teste Continuidade.- Faixa: 200 Ohms - Limiar Sonoro: Aproximadamente 100 Ohms - Estojo com: - Par de Pontas de Prova
- Manual de Instruções - Bateria 9V (instalada)</t>
  </si>
  <si>
    <t xml:space="preserve">Minipa </t>
  </si>
  <si>
    <t>Alicate rebitador 4 pontas - corpo em aço de alta resistência e conta com um cabo ergonômico e emborrachado - Comprimento: 25 cm Medidas Bicos: 2,4mm – 3,2mm – 4,0mm – 4.8mm</t>
  </si>
  <si>
    <t xml:space="preserve">Starfer </t>
  </si>
  <si>
    <t>Compressor de Ar 2,0 HP 20 Litros 8,0 PÉS com Kit Multiuso CP8022</t>
  </si>
  <si>
    <t>Tekna</t>
  </si>
  <si>
    <t>Esmerilhadeira Angular 5' Gws 9-125 900W 127V</t>
  </si>
  <si>
    <t xml:space="preserve">Bosch </t>
  </si>
  <si>
    <t>Ferro de solda 50 W - 127V - Acompanha suporte metálico</t>
  </si>
  <si>
    <t xml:space="preserve">Tramontina </t>
  </si>
  <si>
    <t>Furadeira de impacto de 1/2 " ( 13 mm ) - Empunhadura Lateral de 360º - Guia de Profundidade - Chave de Mandril - com jogo de brocas completo referência:DWD 502-BR127 - 650 W - 127 V - acompanha maleta de transporte</t>
  </si>
  <si>
    <t>Dewalt</t>
  </si>
  <si>
    <t>Furadeira Parafusadeira de impacto 1/2" a bateria 18V Brushless com maleta - GSB 18V-50 - Bosch</t>
  </si>
  <si>
    <t>Bosch</t>
  </si>
  <si>
    <t>Lixadeira Roto Orbital 250W GEX 125-1 AE com disco de lixa 127V (110V)</t>
  </si>
  <si>
    <t>Maçarico para turbo tocha c/ 5 refis (clilindo de gás MAP - chama com elevadas temperaturas sem a necessidade de acoplar um cilindro de oxigênio. Cilindro descartável com válvula de segurança que impede o aumento excessivo da pressão interna, eliminando o risco de explosão, caso seja submetido a temperaturas elevadas,e rende 33% mais que o Propano - rererência: BERNZOMATIC) Características:• Acionamento automático;
• Chama rotativa 1800°C, controle variável; • Ponta giratória 360°;
• Alta temperatura, soldagem mais rápida;</t>
  </si>
  <si>
    <t xml:space="preserve">Suryha </t>
  </si>
  <si>
    <t>Máquina Inversora de Solda 200A Bivolt - BAMBOZZI A industrial 241</t>
  </si>
  <si>
    <t xml:space="preserve">Bambozzi </t>
  </si>
  <si>
    <t>Manifold Digital ( Dmg-3 ) Com 02 Manômetros Para 87 Tipos De Gases</t>
  </si>
  <si>
    <t xml:space="preserve">Elitech </t>
  </si>
  <si>
    <t>Martelo Demolidor Rompedor Makita com Maleta SDS Max 1100W 11,4J HM0870C-220V 220V</t>
  </si>
  <si>
    <t xml:space="preserve">Makita </t>
  </si>
  <si>
    <t>Máquina desentupidora c/ ponteiras - Usada para desentupimento de tubos.Tubos de 1.1/2 a 10" usa-se cabos de 5/8" até 1 1/4", - De 1.1/2 a 3" cabos de 5/8; e tubos de 4" a 10" usa-se 1.1/4 - Sistema de embreagem de segurança, desliga a força ao soltar a alavanca - Sem Troca De Castanha.Transmissão via polia - Fpf 500 Eletrica Máx 80m - Motor Eletrico BIVOLT 127/220 V, Motor monofásico 1 CV com chave reversora.</t>
  </si>
  <si>
    <t>Alkamac</t>
  </si>
  <si>
    <t>Parafusadeira / furadeira, 10 mm, sem fio, à bateria de 2.0 Ah - 127 V - GSR 12-2 Li - com 02 baterias - 1.300 rpm ITENS QUE ACOMPANHAM:- 02 Baterias 12V MAX - 2.0 Ah;- 01 Carregador rápido 30';- 01 Maleta de transporte;- 01 Manual do usuário- 02 maletas para armazenamento e transporte de jogo de brocas e bits titânico V-Line 91 Peças - Acessórios indicados para perfuração em madeira, metal econcreto - Referência: 2607017195</t>
  </si>
  <si>
    <t>Pistola Aplicadora de Silicone Semiaberto</t>
  </si>
  <si>
    <t>Worker</t>
  </si>
  <si>
    <t>Pistola De Fixação Finca Pino C/ Maleta Walsywa - referência: DSI-90- Comprimento: 321 mm;• Peso: 3 kg;• Permite cravar pinos de 1/4” e 3/8” em concreto ou em aço estrutural (para pinos de 3/8”, deve-se trocar o cano e a porca do cano);• Fixa pinos lisos, com rosca e com furo;• Utiliza fincapinos calibre .22 curto (para fixar pinos de 1/4”) e fincapinos calibre .22 longo (para fixar pinos de 3/8”).- Maleta de transporte, manual, vareta de regulagem, kit de limpeza e lata de óleo lubrificante</t>
  </si>
  <si>
    <t xml:space="preserve">Walsywa </t>
  </si>
  <si>
    <t>Pistola Elétrica de Pintura direta e Pulverizador - PEV 600 W - 127 V - para aplicações profissionais e domésticas de tintas automotivas, látex, vernizes, esmalte à base sintética e à base de água. Ideal para pintura de portas, portões, janelas, cadeiras, banquetas, brinquedos, artesanatos, entre outros - Possui corpo e caneca em plástico - jato com 3 opções de ajuste (vertical, horizontal e circular), chave de ajuste do volume de tinta e sistema HVLP (alto volume e baixa pressão), proporcionando maior rendimento e menor desperdício de tinta - Capacidade do reservatório de tinta: 700 ml - Diâmetro do bico: 1,8 mm - • Vazão de tinta: 400 ml / min - Comprimento da mangueira.: 1,8 m - Comprimento do cordão elétrico: 2,00 m Conteúdo da Embalagem: 1 Pistola elétrica 1 caneca plástica 1 medidor de viscosidade</t>
  </si>
  <si>
    <t>Serra Mármore 1500W GDC 151 TITAN com Disco, Kit e Maleta 127V (110V)</t>
  </si>
  <si>
    <t xml:space="preserve">Vacuômetro Digital 552 com bluetooth - para evacuar sistemas de refrigeração projetado para fornecer leituras de alta precisão, com display retroiluminado que permite a leitura das medições em qualquer situação e alarme visual - app Smart Probes que funciona com iOS e Android - resultado enviado por e-mail em formato Pdf ou Csv (pode ser aberto em Excel ou Bloco de notas) - classificação IP42 (resistente à água e à prova de sujeira) - 02 pilhas AA alcalinas inclusas - Parâmetro: mbar; micron; mmHg; torr; inHg; inH21; hPa; Pa </t>
  </si>
  <si>
    <t>Texto</t>
  </si>
  <si>
    <t>Os valores correspondentes aos preços 1, 2 e 3 foram obtidos através de pesquisa de preços realizada pela Seção de Reparos Civis SEMARC (TRF2-INC-2023/01660). O preços públicos relacionados foram adquiridos através de consultas às plataformas Banco de Preços e Painel de Preços.</t>
  </si>
  <si>
    <t>Em relação ao item 9, não logramos encontrar contrações públicas similares para fins comparativos</t>
  </si>
  <si>
    <t>ANEXO VIII - PLANILHA DE PREÇOS ANUAIS ESTIMADOS DE EQUIPAMENTOS PROTEÇÃO (EPI)</t>
  </si>
  <si>
    <t>Item</t>
  </si>
  <si>
    <t>QUANT BOMB.</t>
  </si>
  <si>
    <t>QUANT MECAN. REF</t>
  </si>
  <si>
    <t>QUANT PEDR E PINT.</t>
  </si>
  <si>
    <t>QUANT AUX.</t>
  </si>
  <si>
    <t>QUANT MECAN. AUT</t>
  </si>
  <si>
    <t>QUANT MARC</t>
  </si>
  <si>
    <t>QUANT TOTAL</t>
  </si>
  <si>
    <t>Luvas  de látex reforçada confeccionado em látex natural, 05 dedos, revestimento interno 100% algodão, espessura de 0,40 mm, no mínimo, face palmar com acabamento antiderrapante, para utilização na proteção das mãos dos usuários no manuseio com água, detergentes, sabões e similares em temperatura ambiente. Cano longo 40 cm</t>
  </si>
  <si>
    <t xml:space="preserve">Luvas  de látex reforçada confeccionado em látex natural, 05 dedos, revestimento interno 100% algodão, espessura de 0,40 mm, no mínimo, face palmar com acabamento antiderrapante, para utilização na proteção das mãos dos usuários no manuseio com água, detergentes, sabões e similares em temperatura ambiente. can médio 15 cm </t>
  </si>
  <si>
    <t>Máscara de solda com visor fixo ou articulado</t>
  </si>
  <si>
    <t>Óculos de proteção para solda oxi-acetileno</t>
  </si>
  <si>
    <t xml:space="preserve">Luvas de couro para solda oxi-aceti­leno, cano médio, resistente a abrasão, calor e corte </t>
  </si>
  <si>
    <t>Avental de raspa de couro,sem emend, resistente a abra­são, calor e corte, 110 x 60 cm</t>
  </si>
  <si>
    <t xml:space="preserve">Avental de segurança em tecido PVC confeccionado em PVC, forrado em poliéster, com três tiras do mesmo material, espessura de 0,25 mm, no mínimo, medidas 1,20m X 0,70m, soldados eletronicamente, utilizado para proteção do tronco do usuário no manuseio com água, detergente, sabões e similares em temperatura ambiente; </t>
  </si>
  <si>
    <t>Bota em pvc cano longo cano longo (34 cm no mínimo), tipo impermeável, confeccionada em PVC injetado em uma só peça, sem biqueira, uso profissional protegendo os pés dos usuários durante o manejo com água, detergentes, sabões e similares em temperatura ambiente, de acordo com norma NR-6 e com certificado do Ministério do Trabalho. Cor preta</t>
  </si>
  <si>
    <t>Óculos de segurança, constituído de armação e visor em única peça em policarbonato incolor e dotado de proteção lateral com ventilação, hastes tipo espátula e proteção contra raios ultravioletas, de acordo com norma NR 6 e com certificado do Ministério do Trabalho</t>
  </si>
  <si>
    <t xml:space="preserve">Protetor facial de segurança, lente em acrílico incolor, tamanho 8”, carneira ajustável em plástico, lente fixada à coroa através de rebites metálicos, utilizado para proteção do rosto do usuário no manuseio com água, detergente, sabões  e similares em temperatura ambiente; </t>
  </si>
  <si>
    <t xml:space="preserve">Capa de chuva em PVC, na cor amarela, com capuz </t>
  </si>
  <si>
    <t xml:space="preserve">Protetor auricular tipo plug com 3 flanges em silicone, com cordão, em caixa de impacto; </t>
  </si>
  <si>
    <t>Máscara respirador PFF1, com válvula descartável, com C.A</t>
  </si>
  <si>
    <t>máscara respiratória semifacial com dois filtros com respirador tipo semifacial, para ser usado com filtros químicos, mecânicos ou combinados, tamanho M, quatro pontos de fixação com tirante elástico, válvula de inalação e de exalação, suporte rosqueado para os filtros, proteção respiratória do usuário na aplicação de produtos químicos destinados à lavagem de motores a explosão, suspensão e chassi de veículos em temperatura ambiente</t>
  </si>
  <si>
    <t>respiradores para poeira (tipo máscara), sem válvula, peça semifacial em formato de concha para proteção contra poeira, névoas tóxicas e vapores orgânicos</t>
  </si>
  <si>
    <t>Luva de algodão quatro fios pigmentados (c/ travas) em borracha, cano curto</t>
  </si>
  <si>
    <t>Abafadores de ruído em concha- Altura da 
concha regulável p/ ajuste - Saliência na parte inferior das almofadas externas p/ proteção - Guias deslizantes na haste para ajuste de pressão - haste ampla 
e almofadada</t>
  </si>
  <si>
    <t>Botina de segurança com elástico; Cabedal: confeccionado em couro vaqueta lisa, hidrofugada, resistente a cortes, escoriações, agentes químicos e desgaste em condições normais de uso; Palmilha de limpeza bactericida; Alma: em fibra plástica; Solado: em poliuretano bidensidade, injetado diretamente ao cabedal, com entressola em poliuretano de baixa densidade e sola em poliuretano compacto, antiderrapante; Biqueira: em aço carbono temperado com espessura de 1,5 mm. acolchoada com espuma mínima de 3 mm; Costuras: em linha de nylon fio 30, sendo 4 costuras para união da gáspea com as partes laterais; Taloneira: reforçadas; Cor: preta</t>
  </si>
  <si>
    <t>Cinto de segurança tipo pára-quedista com quatro pontos de fixação, com certificado do Ministério do Trabalho, em nylon, com suspensórios e regulagem nas pernas, cabo em nylon com 1,60 m e capacidade de 100 Kg, no mínimo</t>
  </si>
  <si>
    <t>Custo Total Anual</t>
  </si>
  <si>
    <t>Custo Total Mensal</t>
  </si>
  <si>
    <t>Custo Mensal por profissional (28)</t>
  </si>
  <si>
    <t>PLANILHA DE PREÇOS - UNIFORMES</t>
  </si>
  <si>
    <t>Quant semestral</t>
  </si>
  <si>
    <t>Quant  jogos por ano</t>
  </si>
  <si>
    <t>Valor médio</t>
  </si>
  <si>
    <t>Custo Anual</t>
  </si>
  <si>
    <r>
      <t>Camisa polo com logomarca da empresa</t>
    </r>
    <r>
      <rPr>
        <sz val="10"/>
        <rFont val="Calibri"/>
        <family val="2"/>
      </rPr>
      <t xml:space="preserve">
</t>
    </r>
  </si>
  <si>
    <t>Calça comprida tipo jeans</t>
  </si>
  <si>
    <t>Casaco de moleton</t>
  </si>
  <si>
    <t>Técnico Edificações e Técnico em Mecânica</t>
  </si>
  <si>
    <t>Par de botas de trabalho de couro da cor preta</t>
  </si>
  <si>
    <t>Bombeiro Hidráulico, Mecânico de Refrigeração, Pedreiro, Pintor, Gesseiro, Auxiliar de Mecânica, Marceneiro, Meio-Oficial de Marcenaria e Auxiliar de Manutenção</t>
  </si>
  <si>
    <t>Calça de brim</t>
  </si>
  <si>
    <t>PLANILHA TOTALIZADORA</t>
  </si>
  <si>
    <t>ANEXO I A - MÃO DE OBRA / SALÁRIO</t>
  </si>
  <si>
    <t>1 - MÃO DE OBRA EFETIVA - CATEGORIA PROFISSIONAL</t>
  </si>
  <si>
    <t>EFETIVO</t>
  </si>
  <si>
    <t>PREÇOS (R$)</t>
  </si>
  <si>
    <t>UNITÁRIO MENSAL</t>
  </si>
  <si>
    <t>TOTAL MENSAL</t>
  </si>
  <si>
    <t>TOTAL ANUAL</t>
  </si>
  <si>
    <t>2 - SERVIÇO EVENTUAL</t>
  </si>
  <si>
    <t>Categoria Profissional</t>
  </si>
  <si>
    <t>Horas p/ mês (estimativa)</t>
  </si>
  <si>
    <t>Custo médio hora de serviço</t>
  </si>
  <si>
    <t xml:space="preserve">Custo Médio Mensal </t>
  </si>
  <si>
    <t>Serralheiro - Estimativa de 8h/mês (efetivo = 01 profissional)</t>
  </si>
  <si>
    <t>Custo Médio Anual (Mensal x 12)</t>
  </si>
  <si>
    <t>ANEXO I -  VALOR TOTAL MÃO DE OBRA  EFETIVA + SERVIÇO EVENTUAL</t>
  </si>
  <si>
    <r>
      <t xml:space="preserve">Valor total ANEXO I A (mão de obra efetiva + serviço eventual):
</t>
    </r>
    <r>
      <rPr>
        <sz val="11"/>
        <color theme="1"/>
        <rFont val="Arial"/>
        <family val="2"/>
      </rPr>
      <t>(registrar valor por extenso)</t>
    </r>
  </si>
  <si>
    <t>ANEXO II - MATERIAIS</t>
  </si>
  <si>
    <t>MATERIAL</t>
  </si>
  <si>
    <t>VALOR TOTAL ANUAL</t>
  </si>
  <si>
    <t>MATERIAL HIDRÁULICO</t>
  </si>
  <si>
    <t>MATERIAL DE REPAROS CIVIS</t>
  </si>
  <si>
    <t>MATERIAL DE REFRIGERAÇÃO</t>
  </si>
  <si>
    <t>MATERIAL DE COMBATE A INCÊNDIO</t>
  </si>
  <si>
    <t>VALOR TOTAL ANUAL ANEXO II B</t>
  </si>
  <si>
    <t>VALOR TOTAL ANUAL DO CONTRATO = ANEXO I A + ANEXO II</t>
  </si>
  <si>
    <t>M</t>
  </si>
  <si>
    <t xml:space="preserve">Categoria Profissional: </t>
  </si>
  <si>
    <t xml:space="preserve">TOTAIS DA CATEGORIA PROFISSIONAL </t>
  </si>
  <si>
    <t>Custo Unitário</t>
  </si>
  <si>
    <t>custo Unitário</t>
  </si>
  <si>
    <t>profissional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</si>
</sst>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R$&quot;#,##0.00;[Red]\-&quot;R$&quot;#,##0.00"/>
    <numFmt numFmtId="44" formatCode="_-&quot;R$&quot;* #,##0.00_-;\-&quot;R$&quot;* #,##0.00_-;_-&quot;R$&quot;* &quot;-&quot;??_-;_-@_-"/>
    <numFmt numFmtId="43" formatCode="_-* #,##0.00_-;\-* #,##0.00_-;_-* &quot;-&quot;??_-;_-@_-"/>
    <numFmt numFmtId="164" formatCode="&quot;R$&quot;\ #,##0.00;[Red]\-&quot;R$&quot;\ #,##0.00"/>
    <numFmt numFmtId="165" formatCode="&quot;R$&quot;\ #,##0.00"/>
    <numFmt numFmtId="166" formatCode="0.000%"/>
    <numFmt numFmtId="167" formatCode="&quot;R$&quot;#,##0.00"/>
  </numFmts>
  <fonts count="31" x14ac:knownFonts="1">
    <font>
      <sz val="11"/>
      <color theme="1"/>
      <name val="Calibri"/>
      <family val="2"/>
      <scheme val="minor"/>
    </font>
    <font>
      <b/>
      <sz val="11"/>
      <color theme="1"/>
      <name val="Calibri"/>
      <family val="2"/>
      <scheme val="minor"/>
    </font>
    <font>
      <b/>
      <i/>
      <sz val="9"/>
      <color theme="1"/>
      <name val="Arial Narrow"/>
      <family val="2"/>
    </font>
    <font>
      <b/>
      <sz val="9"/>
      <color theme="1"/>
      <name val="Arial Narrow"/>
      <family val="2"/>
    </font>
    <font>
      <i/>
      <sz val="9"/>
      <color theme="1"/>
      <name val="Arial Narrow"/>
      <family val="2"/>
    </font>
    <font>
      <sz val="9"/>
      <color theme="1"/>
      <name val="Arial Narrow"/>
      <family val="2"/>
    </font>
    <font>
      <sz val="9"/>
      <name val="Arial Narrow"/>
      <family val="2"/>
    </font>
    <font>
      <b/>
      <sz val="8"/>
      <color theme="1"/>
      <name val="Arial Narrow"/>
      <family val="2"/>
    </font>
    <font>
      <b/>
      <i/>
      <sz val="8"/>
      <color theme="1"/>
      <name val="Arial Narrow"/>
      <family val="2"/>
    </font>
    <font>
      <b/>
      <sz val="12"/>
      <color theme="1"/>
      <name val="Times New Roman"/>
      <family val="1"/>
    </font>
    <font>
      <b/>
      <sz val="11"/>
      <color theme="1"/>
      <name val="Arial"/>
      <family val="2"/>
    </font>
    <font>
      <sz val="11"/>
      <name val="Arial"/>
      <family val="2"/>
    </font>
    <font>
      <sz val="11"/>
      <color theme="1"/>
      <name val="Arial"/>
      <family val="2"/>
    </font>
    <font>
      <b/>
      <sz val="11"/>
      <color theme="1"/>
      <name val="Arial Narrow"/>
      <family val="2"/>
    </font>
    <font>
      <sz val="11"/>
      <color theme="1"/>
      <name val="Arial Narrow"/>
      <family val="2"/>
    </font>
    <font>
      <sz val="11"/>
      <name val="Arial Narrow"/>
      <family val="2"/>
    </font>
    <font>
      <sz val="11"/>
      <color indexed="8"/>
      <name val="Arial Narrow"/>
      <family val="2"/>
    </font>
    <font>
      <i/>
      <sz val="11"/>
      <color indexed="8"/>
      <name val="Arial Narrow"/>
      <family val="2"/>
    </font>
    <font>
      <b/>
      <sz val="12"/>
      <name val="Calibri"/>
      <family val="2"/>
    </font>
    <font>
      <b/>
      <sz val="10"/>
      <name val="Calibri"/>
      <family val="2"/>
    </font>
    <font>
      <sz val="10"/>
      <name val="Calibri"/>
      <family val="2"/>
      <scheme val="minor"/>
    </font>
    <font>
      <sz val="10"/>
      <color indexed="8"/>
      <name val="Calibri"/>
      <family val="2"/>
      <scheme val="minor"/>
    </font>
    <font>
      <u/>
      <sz val="10"/>
      <color indexed="12"/>
      <name val="Arial"/>
      <family val="2"/>
    </font>
    <font>
      <b/>
      <sz val="10"/>
      <color rgb="FF000000"/>
      <name val="Calibri"/>
      <family val="2"/>
      <scheme val="minor"/>
    </font>
    <font>
      <b/>
      <sz val="11"/>
      <color rgb="FF000000"/>
      <name val="Calibri"/>
      <family val="2"/>
      <scheme val="minor"/>
    </font>
    <font>
      <b/>
      <sz val="10"/>
      <name val="Calibri"/>
      <family val="2"/>
      <scheme val="minor"/>
    </font>
    <font>
      <b/>
      <sz val="12"/>
      <name val="Calibri"/>
      <family val="2"/>
      <scheme val="minor"/>
    </font>
    <font>
      <sz val="10"/>
      <name val="Calibri"/>
      <family val="2"/>
    </font>
    <font>
      <sz val="11"/>
      <color rgb="FF008000"/>
      <name val="Arial"/>
      <family val="2"/>
    </font>
    <font>
      <b/>
      <sz val="11"/>
      <name val="Arial"/>
      <family val="2"/>
    </font>
    <font>
      <b/>
      <sz val="11"/>
      <color rgb="FF00800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indexed="65"/>
        <bgColor indexed="64"/>
      </patternFill>
    </fill>
    <fill>
      <patternFill patternType="solid">
        <fgColor theme="0"/>
        <bgColor indexed="64"/>
      </patternFill>
    </fill>
    <fill>
      <patternFill patternType="solid">
        <fgColor theme="0" tint="-0.34998626667073579"/>
        <bgColor indexed="64"/>
      </patternFill>
    </fill>
    <fill>
      <patternFill patternType="solid">
        <fgColor rgb="FFFFC000"/>
        <bgColor indexed="64"/>
      </patternFill>
    </fill>
    <fill>
      <patternFill patternType="solid">
        <fgColor theme="0" tint="-0.249977111117893"/>
        <bgColor indexed="64"/>
      </patternFill>
    </fill>
    <fill>
      <patternFill patternType="solid">
        <fgColor rgb="FFBFBFBF"/>
        <bgColor indexed="64"/>
      </patternFill>
    </fill>
    <fill>
      <patternFill patternType="solid">
        <fgColor theme="4" tint="0.39997558519241921"/>
        <bgColor indexed="6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ck">
        <color theme="7" tint="0.39994506668294322"/>
      </left>
      <right style="thick">
        <color theme="7" tint="0.39994506668294322"/>
      </right>
      <top style="thick">
        <color theme="7" tint="0.39994506668294322"/>
      </top>
      <bottom style="thick">
        <color theme="7" tint="0.39994506668294322"/>
      </bottom>
      <diagonal/>
    </border>
    <border>
      <left style="thick">
        <color theme="4" tint="-0.24994659260841701"/>
      </left>
      <right style="thick">
        <color theme="4" tint="-0.24994659260841701"/>
      </right>
      <top style="thick">
        <color theme="4" tint="-0.24994659260841701"/>
      </top>
      <bottom style="thick">
        <color theme="4" tint="-0.24994659260841701"/>
      </bottom>
      <diagonal/>
    </border>
    <border>
      <left style="thick">
        <color rgb="FF00B050"/>
      </left>
      <right style="thick">
        <color rgb="FF00B050"/>
      </right>
      <top style="thick">
        <color rgb="FF00B050"/>
      </top>
      <bottom style="thick">
        <color rgb="FF00B050"/>
      </bottom>
      <diagonal/>
    </border>
    <border>
      <left style="thick">
        <color rgb="FF00B050"/>
      </left>
      <right/>
      <top style="thick">
        <color rgb="FF00B050"/>
      </top>
      <bottom style="thick">
        <color rgb="FF00B050"/>
      </bottom>
      <diagonal/>
    </border>
    <border>
      <left/>
      <right style="thick">
        <color rgb="FF00B050"/>
      </right>
      <top style="thick">
        <color rgb="FF00B050"/>
      </top>
      <bottom style="thick">
        <color rgb="FF00B050"/>
      </bottom>
      <diagonal/>
    </border>
    <border>
      <left style="thick">
        <color rgb="FF00B050"/>
      </left>
      <right style="thin">
        <color indexed="64"/>
      </right>
      <top style="thick">
        <color rgb="FF00B050"/>
      </top>
      <bottom style="thick">
        <color rgb="FF00B050"/>
      </bottom>
      <diagonal/>
    </border>
    <border>
      <left style="thin">
        <color indexed="64"/>
      </left>
      <right style="thin">
        <color indexed="64"/>
      </right>
      <top style="thick">
        <color rgb="FF00B050"/>
      </top>
      <bottom style="thick">
        <color rgb="FF00B050"/>
      </bottom>
      <diagonal/>
    </border>
    <border>
      <left style="thin">
        <color indexed="64"/>
      </left>
      <right style="thick">
        <color rgb="FF00B050"/>
      </right>
      <top style="thick">
        <color rgb="FF00B050"/>
      </top>
      <bottom style="thick">
        <color rgb="FF00B050"/>
      </bottom>
      <diagonal/>
    </border>
  </borders>
  <cellStyleXfs count="2">
    <xf numFmtId="0" fontId="0" fillId="0" borderId="0"/>
    <xf numFmtId="0" fontId="22" fillId="0" borderId="0" applyNumberFormat="0" applyFill="0" applyBorder="0" applyAlignment="0" applyProtection="0">
      <alignment vertical="top"/>
      <protection locked="0"/>
    </xf>
  </cellStyleXfs>
  <cellXfs count="286">
    <xf numFmtId="0" fontId="0" fillId="0" borderId="0" xfId="0"/>
    <xf numFmtId="0" fontId="4" fillId="2" borderId="4" xfId="0" applyFont="1" applyFill="1" applyBorder="1" applyAlignment="1">
      <alignment horizontal="center"/>
    </xf>
    <xf numFmtId="0" fontId="3" fillId="3" borderId="5" xfId="0" applyFont="1" applyFill="1" applyBorder="1" applyAlignment="1">
      <alignment horizontal="right"/>
    </xf>
    <xf numFmtId="0" fontId="5" fillId="3" borderId="4" xfId="0" applyFont="1" applyFill="1" applyBorder="1" applyAlignment="1">
      <alignment horizontal="center"/>
    </xf>
    <xf numFmtId="165" fontId="5" fillId="3" borderId="5" xfId="0" applyNumberFormat="1" applyFont="1" applyFill="1" applyBorder="1" applyAlignment="1" applyProtection="1">
      <alignment horizontal="right" wrapText="1"/>
      <protection locked="0"/>
    </xf>
    <xf numFmtId="165" fontId="5" fillId="3" borderId="5" xfId="0" quotePrefix="1" applyNumberFormat="1" applyFont="1" applyFill="1" applyBorder="1" applyAlignment="1" applyProtection="1">
      <alignment horizontal="right" wrapText="1"/>
      <protection locked="0"/>
    </xf>
    <xf numFmtId="165" fontId="0" fillId="2" borderId="5" xfId="0" applyNumberFormat="1" applyFill="1" applyBorder="1"/>
    <xf numFmtId="0" fontId="3" fillId="3" borderId="5" xfId="0" applyFont="1" applyFill="1" applyBorder="1" applyAlignment="1">
      <alignment horizontal="right" wrapText="1"/>
    </xf>
    <xf numFmtId="0" fontId="3" fillId="3" borderId="5" xfId="0" applyFont="1" applyFill="1" applyBorder="1" applyAlignment="1">
      <alignment horizontal="center"/>
    </xf>
    <xf numFmtId="0" fontId="5" fillId="3" borderId="6" xfId="0" applyFont="1" applyFill="1" applyBorder="1" applyAlignment="1">
      <alignment horizontal="center"/>
    </xf>
    <xf numFmtId="10" fontId="5" fillId="3" borderId="5" xfId="0" applyNumberFormat="1" applyFont="1" applyFill="1" applyBorder="1" applyAlignment="1">
      <alignment horizontal="center"/>
    </xf>
    <xf numFmtId="165" fontId="5" fillId="3" borderId="5" xfId="0" applyNumberFormat="1" applyFont="1" applyFill="1" applyBorder="1" applyAlignment="1">
      <alignment horizontal="right"/>
    </xf>
    <xf numFmtId="10" fontId="3" fillId="2" borderId="5" xfId="0" applyNumberFormat="1" applyFont="1" applyFill="1" applyBorder="1" applyAlignment="1">
      <alignment horizontal="center"/>
    </xf>
    <xf numFmtId="0" fontId="5" fillId="3" borderId="5" xfId="0" applyFont="1" applyFill="1" applyBorder="1" applyAlignment="1">
      <alignment horizontal="center"/>
    </xf>
    <xf numFmtId="10" fontId="5" fillId="3" borderId="5" xfId="0" applyNumberFormat="1" applyFont="1" applyFill="1" applyBorder="1" applyAlignment="1">
      <alignment horizontal="center" wrapText="1"/>
    </xf>
    <xf numFmtId="165" fontId="5" fillId="3" borderId="5" xfId="0" applyNumberFormat="1" applyFont="1" applyFill="1" applyBorder="1" applyAlignment="1">
      <alignment horizontal="right" wrapText="1"/>
    </xf>
    <xf numFmtId="0" fontId="5" fillId="3" borderId="1" xfId="0" applyFont="1" applyFill="1" applyBorder="1" applyAlignment="1">
      <alignment horizontal="center"/>
    </xf>
    <xf numFmtId="10" fontId="3" fillId="3" borderId="5" xfId="0" applyNumberFormat="1" applyFont="1" applyFill="1" applyBorder="1" applyAlignment="1">
      <alignment horizontal="center" wrapText="1"/>
    </xf>
    <xf numFmtId="10" fontId="4" fillId="2" borderId="5" xfId="0" applyNumberFormat="1" applyFont="1" applyFill="1" applyBorder="1" applyAlignment="1">
      <alignment horizontal="center"/>
    </xf>
    <xf numFmtId="165" fontId="4" fillId="2" borderId="5" xfId="0" applyNumberFormat="1" applyFont="1" applyFill="1" applyBorder="1" applyAlignment="1">
      <alignment horizontal="right"/>
    </xf>
    <xf numFmtId="166" fontId="5" fillId="3" borderId="5" xfId="0" applyNumberFormat="1" applyFont="1" applyFill="1" applyBorder="1" applyAlignment="1">
      <alignment horizontal="center"/>
    </xf>
    <xf numFmtId="166" fontId="3" fillId="3" borderId="5" xfId="0" applyNumberFormat="1" applyFont="1" applyFill="1" applyBorder="1" applyAlignment="1">
      <alignment horizontal="center"/>
    </xf>
    <xf numFmtId="10" fontId="3" fillId="3" borderId="5" xfId="0" applyNumberFormat="1" applyFont="1" applyFill="1" applyBorder="1" applyAlignment="1">
      <alignment horizontal="center"/>
    </xf>
    <xf numFmtId="10" fontId="5" fillId="2" borderId="5" xfId="0" applyNumberFormat="1" applyFont="1" applyFill="1" applyBorder="1" applyAlignment="1">
      <alignment horizontal="center"/>
    </xf>
    <xf numFmtId="165" fontId="5" fillId="2" borderId="5" xfId="0" applyNumberFormat="1" applyFont="1" applyFill="1" applyBorder="1" applyAlignment="1">
      <alignment horizontal="right"/>
    </xf>
    <xf numFmtId="0" fontId="5" fillId="3" borderId="1" xfId="0" applyFont="1" applyFill="1" applyBorder="1"/>
    <xf numFmtId="10" fontId="5" fillId="3" borderId="6" xfId="0" applyNumberFormat="1" applyFont="1" applyFill="1" applyBorder="1"/>
    <xf numFmtId="10" fontId="0" fillId="2" borderId="6" xfId="0" applyNumberFormat="1" applyFill="1" applyBorder="1"/>
    <xf numFmtId="165" fontId="2" fillId="2" borderId="5" xfId="0" applyNumberFormat="1" applyFont="1" applyFill="1" applyBorder="1" applyAlignment="1">
      <alignment horizontal="right" wrapText="1"/>
    </xf>
    <xf numFmtId="0" fontId="3" fillId="3" borderId="6" xfId="0" applyFont="1" applyFill="1" applyBorder="1" applyAlignment="1">
      <alignment horizontal="center"/>
    </xf>
    <xf numFmtId="10" fontId="5" fillId="3" borderId="6" xfId="0" applyNumberFormat="1" applyFont="1" applyFill="1" applyBorder="1" applyAlignment="1">
      <alignment horizontal="center"/>
    </xf>
    <xf numFmtId="0" fontId="5" fillId="3" borderId="7" xfId="0" applyFont="1" applyFill="1" applyBorder="1" applyAlignment="1">
      <alignment horizontal="center"/>
    </xf>
    <xf numFmtId="10" fontId="5" fillId="3" borderId="1" xfId="0" applyNumberFormat="1" applyFont="1" applyFill="1" applyBorder="1" applyAlignment="1">
      <alignment horizontal="center" wrapText="1"/>
    </xf>
    <xf numFmtId="165" fontId="5" fillId="3" borderId="6" xfId="0" applyNumberFormat="1" applyFont="1" applyFill="1" applyBorder="1" applyAlignment="1">
      <alignment horizontal="right"/>
    </xf>
    <xf numFmtId="0" fontId="0" fillId="3" borderId="7" xfId="0" applyFill="1" applyBorder="1"/>
    <xf numFmtId="10" fontId="5" fillId="3" borderId="6" xfId="0" applyNumberFormat="1" applyFont="1" applyFill="1" applyBorder="1" applyAlignment="1">
      <alignment horizontal="center" wrapText="1"/>
    </xf>
    <xf numFmtId="165" fontId="5" fillId="3" borderId="14" xfId="0" applyNumberFormat="1" applyFont="1" applyFill="1" applyBorder="1" applyAlignment="1">
      <alignment horizontal="right" wrapText="1"/>
    </xf>
    <xf numFmtId="0" fontId="0" fillId="3" borderId="15" xfId="0" applyFill="1" applyBorder="1"/>
    <xf numFmtId="165" fontId="5" fillId="3" borderId="9" xfId="0" applyNumberFormat="1" applyFont="1" applyFill="1" applyBorder="1" applyAlignment="1">
      <alignment horizontal="right" wrapText="1"/>
    </xf>
    <xf numFmtId="0" fontId="0" fillId="3" borderId="16" xfId="0" applyFill="1" applyBorder="1"/>
    <xf numFmtId="10" fontId="4" fillId="2" borderId="6" xfId="0" applyNumberFormat="1" applyFont="1" applyFill="1" applyBorder="1" applyAlignment="1">
      <alignment horizontal="center"/>
    </xf>
    <xf numFmtId="165" fontId="4" fillId="2" borderId="3" xfId="0" applyNumberFormat="1" applyFont="1" applyFill="1" applyBorder="1" applyAlignment="1">
      <alignment horizontal="right"/>
    </xf>
    <xf numFmtId="0" fontId="3" fillId="2" borderId="5" xfId="0" applyFont="1" applyFill="1" applyBorder="1" applyAlignment="1">
      <alignment horizontal="center"/>
    </xf>
    <xf numFmtId="165" fontId="9" fillId="2" borderId="5" xfId="0" applyNumberFormat="1" applyFont="1" applyFill="1" applyBorder="1" applyAlignment="1">
      <alignment horizontal="right"/>
    </xf>
    <xf numFmtId="0" fontId="13" fillId="7" borderId="19" xfId="0" applyFont="1" applyFill="1" applyBorder="1" applyAlignment="1">
      <alignment horizontal="center" vertical="center" wrapText="1"/>
    </xf>
    <xf numFmtId="1" fontId="13" fillId="7" borderId="19" xfId="0" applyNumberFormat="1" applyFont="1" applyFill="1" applyBorder="1" applyAlignment="1">
      <alignment horizontal="center" vertical="center" wrapText="1"/>
    </xf>
    <xf numFmtId="43" fontId="13" fillId="7" borderId="19" xfId="0" applyNumberFormat="1"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19" xfId="0" applyFont="1" applyFill="1" applyBorder="1" applyAlignment="1">
      <alignment horizontal="left" vertical="center" wrapText="1"/>
    </xf>
    <xf numFmtId="0" fontId="14" fillId="4" borderId="19" xfId="0" applyFont="1" applyFill="1" applyBorder="1" applyAlignment="1">
      <alignment horizontal="center" vertical="center"/>
    </xf>
    <xf numFmtId="167" fontId="14" fillId="4" borderId="19" xfId="0" applyNumberFormat="1" applyFont="1" applyFill="1" applyBorder="1" applyAlignment="1">
      <alignment horizontal="center" vertical="center" wrapText="1"/>
    </xf>
    <xf numFmtId="1" fontId="14" fillId="4" borderId="19" xfId="0" applyNumberFormat="1" applyFont="1" applyFill="1" applyBorder="1" applyAlignment="1">
      <alignment horizontal="center" vertical="center" wrapText="1"/>
    </xf>
    <xf numFmtId="0" fontId="14" fillId="7" borderId="10" xfId="0" applyFont="1" applyFill="1" applyBorder="1" applyAlignment="1">
      <alignment horizontal="center" vertical="center" wrapText="1"/>
    </xf>
    <xf numFmtId="0" fontId="14" fillId="7" borderId="11" xfId="0" applyFont="1" applyFill="1" applyBorder="1" applyAlignment="1">
      <alignment horizontal="center" vertical="center" wrapText="1"/>
    </xf>
    <xf numFmtId="1" fontId="14" fillId="7" borderId="11" xfId="0" applyNumberFormat="1" applyFont="1" applyFill="1" applyBorder="1" applyAlignment="1">
      <alignment horizontal="center" vertical="center" wrapText="1"/>
    </xf>
    <xf numFmtId="43" fontId="14" fillId="7" borderId="12" xfId="0" applyNumberFormat="1" applyFont="1" applyFill="1" applyBorder="1" applyAlignment="1">
      <alignment horizontal="center" vertical="center" wrapText="1"/>
    </xf>
    <xf numFmtId="0" fontId="14" fillId="4" borderId="0" xfId="0" applyFont="1" applyFill="1" applyAlignment="1">
      <alignment horizontal="center" vertical="center" wrapText="1"/>
    </xf>
    <xf numFmtId="1" fontId="14" fillId="4" borderId="0" xfId="0" applyNumberFormat="1" applyFont="1" applyFill="1" applyAlignment="1">
      <alignment horizontal="center" vertical="center" wrapText="1"/>
    </xf>
    <xf numFmtId="43" fontId="14" fillId="4" borderId="0" xfId="0" applyNumberFormat="1" applyFont="1" applyFill="1" applyAlignment="1">
      <alignment horizontal="center" vertical="center" wrapText="1"/>
    </xf>
    <xf numFmtId="0" fontId="14" fillId="4" borderId="19" xfId="0" applyFont="1" applyFill="1" applyBorder="1" applyAlignment="1">
      <alignment horizontal="left" vertical="center"/>
    </xf>
    <xf numFmtId="0" fontId="15" fillId="4" borderId="19" xfId="0" applyFont="1" applyFill="1" applyBorder="1" applyAlignment="1">
      <alignment horizontal="center" vertical="center" wrapText="1"/>
    </xf>
    <xf numFmtId="0" fontId="15" fillId="4" borderId="19" xfId="0" applyFont="1" applyFill="1" applyBorder="1" applyAlignment="1">
      <alignment horizontal="center" vertical="center"/>
    </xf>
    <xf numFmtId="3" fontId="14" fillId="4" borderId="19" xfId="0" applyNumberFormat="1" applyFont="1" applyFill="1" applyBorder="1" applyAlignment="1">
      <alignment horizontal="left" vertical="center" wrapText="1"/>
    </xf>
    <xf numFmtId="0" fontId="13" fillId="7" borderId="10" xfId="0" applyFont="1" applyFill="1" applyBorder="1" applyAlignment="1">
      <alignment horizontal="center" vertical="center" wrapText="1"/>
    </xf>
    <xf numFmtId="0" fontId="13" fillId="7" borderId="11" xfId="0" applyFont="1" applyFill="1" applyBorder="1" applyAlignment="1">
      <alignment horizontal="center" vertical="center" wrapText="1"/>
    </xf>
    <xf numFmtId="1" fontId="13" fillId="7" borderId="11" xfId="0" applyNumberFormat="1" applyFont="1" applyFill="1" applyBorder="1" applyAlignment="1">
      <alignment horizontal="center" vertical="center" wrapText="1"/>
    </xf>
    <xf numFmtId="43" fontId="13" fillId="7" borderId="12" xfId="0" applyNumberFormat="1" applyFont="1" applyFill="1" applyBorder="1" applyAlignment="1">
      <alignment horizontal="center" vertical="center" wrapText="1"/>
    </xf>
    <xf numFmtId="0" fontId="13" fillId="5" borderId="19" xfId="0" applyFont="1" applyFill="1" applyBorder="1" applyAlignment="1">
      <alignment horizontal="center" vertical="center" wrapText="1"/>
    </xf>
    <xf numFmtId="1" fontId="13" fillId="5" borderId="19" xfId="0" applyNumberFormat="1" applyFont="1" applyFill="1" applyBorder="1" applyAlignment="1">
      <alignment horizontal="center" vertical="center" wrapText="1"/>
    </xf>
    <xf numFmtId="43" fontId="13" fillId="5"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3" fillId="2" borderId="19" xfId="0" applyFont="1" applyFill="1" applyBorder="1" applyAlignment="1">
      <alignment vertical="center" wrapText="1"/>
    </xf>
    <xf numFmtId="0" fontId="14" fillId="2" borderId="10" xfId="0" applyFont="1" applyFill="1" applyBorder="1" applyAlignment="1">
      <alignment horizontal="center" vertical="center" wrapText="1"/>
    </xf>
    <xf numFmtId="43" fontId="14" fillId="2" borderId="19" xfId="0" applyNumberFormat="1" applyFont="1" applyFill="1" applyBorder="1" applyAlignment="1">
      <alignment horizontal="center" vertical="center" wrapText="1"/>
    </xf>
    <xf numFmtId="0" fontId="14" fillId="4" borderId="19" xfId="0" applyFont="1" applyFill="1" applyBorder="1" applyAlignment="1">
      <alignment vertical="center" wrapText="1"/>
    </xf>
    <xf numFmtId="0" fontId="14" fillId="4" borderId="10" xfId="0" applyFont="1" applyFill="1" applyBorder="1" applyAlignment="1">
      <alignment horizontal="center" vertical="center" wrapText="1"/>
    </xf>
    <xf numFmtId="0" fontId="13" fillId="2" borderId="19" xfId="0" applyFont="1" applyFill="1" applyBorder="1" applyAlignment="1">
      <alignment horizontal="left" vertical="center" wrapText="1"/>
    </xf>
    <xf numFmtId="3" fontId="13" fillId="2" borderId="19" xfId="0" applyNumberFormat="1" applyFont="1" applyFill="1" applyBorder="1" applyAlignment="1">
      <alignment horizontal="left" vertical="center" wrapText="1"/>
    </xf>
    <xf numFmtId="0" fontId="14" fillId="4" borderId="19" xfId="0" applyFont="1" applyFill="1" applyBorder="1" applyAlignment="1">
      <alignment horizontal="center" wrapText="1"/>
    </xf>
    <xf numFmtId="0" fontId="14" fillId="2" borderId="11" xfId="0" applyFont="1" applyFill="1" applyBorder="1" applyAlignment="1">
      <alignment horizontal="center" vertical="center" wrapText="1"/>
    </xf>
    <xf numFmtId="1" fontId="14" fillId="2" borderId="11" xfId="0" applyNumberFormat="1" applyFont="1" applyFill="1" applyBorder="1" applyAlignment="1">
      <alignment horizontal="center" vertical="center" wrapText="1"/>
    </xf>
    <xf numFmtId="167" fontId="14" fillId="2" borderId="12" xfId="0" applyNumberFormat="1" applyFont="1" applyFill="1" applyBorder="1" applyAlignment="1">
      <alignment horizontal="center" vertical="center" wrapText="1"/>
    </xf>
    <xf numFmtId="167" fontId="13" fillId="2" borderId="19" xfId="0" applyNumberFormat="1" applyFont="1" applyFill="1" applyBorder="1" applyAlignment="1">
      <alignment horizontal="center" vertical="center" wrapText="1"/>
    </xf>
    <xf numFmtId="0" fontId="13" fillId="2" borderId="19" xfId="0" applyFont="1" applyFill="1" applyBorder="1" applyAlignment="1">
      <alignment horizontal="center" vertical="center" wrapText="1"/>
    </xf>
    <xf numFmtId="1" fontId="13" fillId="2" borderId="19" xfId="0" applyNumberFormat="1" applyFont="1" applyFill="1" applyBorder="1" applyAlignment="1">
      <alignment horizontal="center" vertical="center" wrapText="1"/>
    </xf>
    <xf numFmtId="43" fontId="13" fillId="2" borderId="19" xfId="0" applyNumberFormat="1" applyFont="1" applyFill="1" applyBorder="1" applyAlignment="1">
      <alignment horizontal="center" vertical="center" wrapText="1"/>
    </xf>
    <xf numFmtId="0" fontId="15" fillId="4" borderId="19" xfId="0" applyFont="1" applyFill="1" applyBorder="1" applyAlignment="1">
      <alignment vertical="center"/>
    </xf>
    <xf numFmtId="0" fontId="15" fillId="4" borderId="19" xfId="0" applyFont="1" applyFill="1" applyBorder="1" applyAlignment="1">
      <alignment vertical="center" wrapText="1"/>
    </xf>
    <xf numFmtId="0" fontId="15" fillId="4" borderId="19" xfId="0" applyFont="1" applyFill="1" applyBorder="1" applyAlignment="1">
      <alignment horizontal="left" vertical="center" wrapText="1"/>
    </xf>
    <xf numFmtId="43" fontId="14" fillId="2" borderId="12" xfId="0" applyNumberFormat="1" applyFont="1" applyFill="1" applyBorder="1" applyAlignment="1">
      <alignment horizontal="center" vertical="center" wrapText="1"/>
    </xf>
    <xf numFmtId="0" fontId="14" fillId="4" borderId="0" xfId="0" applyFont="1" applyFill="1" applyAlignment="1">
      <alignment vertical="center" wrapText="1"/>
    </xf>
    <xf numFmtId="0" fontId="13" fillId="2" borderId="19" xfId="0" applyFont="1" applyFill="1" applyBorder="1" applyAlignment="1">
      <alignment horizontal="distributed" vertical="center" wrapText="1"/>
    </xf>
    <xf numFmtId="0" fontId="16" fillId="4" borderId="19" xfId="0" applyFont="1" applyFill="1" applyBorder="1" applyAlignment="1">
      <alignment vertical="top" wrapText="1"/>
    </xf>
    <xf numFmtId="0" fontId="14" fillId="0" borderId="19" xfId="0" applyFont="1" applyBorder="1" applyAlignment="1">
      <alignment horizontal="center" vertical="center"/>
    </xf>
    <xf numFmtId="0" fontId="16" fillId="0" borderId="19" xfId="0" applyFont="1" applyBorder="1" applyAlignment="1">
      <alignment vertical="top" wrapText="1"/>
    </xf>
    <xf numFmtId="0" fontId="14" fillId="0" borderId="19" xfId="0" applyFont="1" applyBorder="1" applyAlignment="1">
      <alignment horizontal="center" vertical="center" wrapText="1"/>
    </xf>
    <xf numFmtId="167" fontId="14" fillId="0" borderId="19" xfId="0" applyNumberFormat="1" applyFont="1" applyBorder="1" applyAlignment="1">
      <alignment horizontal="center" vertical="center" wrapText="1"/>
    </xf>
    <xf numFmtId="0" fontId="14" fillId="0" borderId="0" xfId="0" applyFont="1" applyAlignment="1">
      <alignment vertical="center" wrapText="1"/>
    </xf>
    <xf numFmtId="0" fontId="13" fillId="2" borderId="10" xfId="0" applyFont="1" applyFill="1" applyBorder="1" applyAlignment="1">
      <alignment horizontal="center" vertical="center" wrapText="1"/>
    </xf>
    <xf numFmtId="0" fontId="13" fillId="2" borderId="11" xfId="0" applyFont="1" applyFill="1" applyBorder="1" applyAlignment="1">
      <alignment horizontal="distributed" vertical="justify" wrapText="1"/>
    </xf>
    <xf numFmtId="44" fontId="13" fillId="2" borderId="11" xfId="0" applyNumberFormat="1" applyFont="1" applyFill="1" applyBorder="1" applyAlignment="1">
      <alignment horizontal="center" vertical="center" wrapText="1"/>
    </xf>
    <xf numFmtId="167" fontId="13" fillId="2" borderId="19" xfId="0" applyNumberFormat="1" applyFont="1" applyFill="1" applyBorder="1" applyAlignment="1">
      <alignment vertical="center" wrapText="1"/>
    </xf>
    <xf numFmtId="0" fontId="14" fillId="0" borderId="0" xfId="0" applyFont="1" applyAlignment="1">
      <alignment horizontal="center" vertical="center" wrapText="1"/>
    </xf>
    <xf numFmtId="0" fontId="15" fillId="0" borderId="19" xfId="0" applyFont="1" applyBorder="1" applyAlignment="1">
      <alignment horizontal="justify" vertical="center" wrapText="1"/>
    </xf>
    <xf numFmtId="0" fontId="15" fillId="0" borderId="19" xfId="0" applyFont="1" applyBorder="1" applyAlignment="1">
      <alignment vertical="center" wrapText="1"/>
    </xf>
    <xf numFmtId="0" fontId="14" fillId="0" borderId="19" xfId="0" applyFont="1" applyBorder="1" applyAlignment="1">
      <alignment horizontal="left" vertical="center" wrapText="1"/>
    </xf>
    <xf numFmtId="0" fontId="15" fillId="0" borderId="19" xfId="0" applyFont="1" applyBorder="1" applyAlignment="1">
      <alignment horizontal="justify" vertical="center"/>
    </xf>
    <xf numFmtId="0" fontId="14" fillId="2" borderId="22" xfId="0" applyFont="1" applyFill="1" applyBorder="1" applyAlignment="1">
      <alignment horizontal="center" vertical="center" wrapText="1"/>
    </xf>
    <xf numFmtId="0" fontId="14" fillId="2" borderId="17" xfId="0" applyFont="1" applyFill="1" applyBorder="1" applyAlignment="1">
      <alignment horizontal="center" vertical="center" wrapText="1"/>
    </xf>
    <xf numFmtId="1" fontId="14" fillId="2" borderId="17" xfId="0" applyNumberFormat="1" applyFont="1" applyFill="1" applyBorder="1" applyAlignment="1">
      <alignment horizontal="center" vertical="center" wrapText="1"/>
    </xf>
    <xf numFmtId="165" fontId="13" fillId="2" borderId="23" xfId="0" applyNumberFormat="1" applyFont="1" applyFill="1" applyBorder="1" applyAlignment="1">
      <alignment horizontal="center" vertical="center" wrapText="1"/>
    </xf>
    <xf numFmtId="0" fontId="19" fillId="8" borderId="24" xfId="0" applyFont="1" applyFill="1" applyBorder="1" applyAlignment="1">
      <alignment horizontal="center" vertical="center"/>
    </xf>
    <xf numFmtId="0" fontId="19" fillId="8" borderId="9" xfId="0" applyFont="1" applyFill="1" applyBorder="1" applyAlignment="1">
      <alignment horizontal="center" vertical="center"/>
    </xf>
    <xf numFmtId="0" fontId="19" fillId="8" borderId="9"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20" fillId="0" borderId="19" xfId="0" applyFont="1" applyBorder="1" applyAlignment="1">
      <alignment horizontal="center" vertical="center"/>
    </xf>
    <xf numFmtId="0" fontId="20" fillId="0" borderId="19" xfId="0" applyFont="1" applyBorder="1" applyAlignment="1">
      <alignment horizontal="left" vertical="top" wrapText="1"/>
    </xf>
    <xf numFmtId="0" fontId="21" fillId="0" borderId="19" xfId="0" applyFont="1" applyBorder="1" applyAlignment="1">
      <alignment horizontal="center" vertical="center" wrapText="1"/>
    </xf>
    <xf numFmtId="0" fontId="20" fillId="0" borderId="19" xfId="0" applyFont="1" applyBorder="1" applyAlignment="1">
      <alignment horizontal="center" vertical="center" wrapText="1"/>
    </xf>
    <xf numFmtId="167" fontId="20" fillId="0" borderId="19" xfId="0" applyNumberFormat="1" applyFont="1" applyBorder="1" applyAlignment="1">
      <alignment horizontal="center" vertical="center"/>
    </xf>
    <xf numFmtId="0" fontId="21" fillId="0" borderId="19" xfId="1" applyNumberFormat="1" applyFont="1" applyBorder="1" applyAlignment="1" applyProtection="1">
      <alignment horizontal="left" vertical="top" wrapText="1" readingOrder="1"/>
      <protection locked="0"/>
    </xf>
    <xf numFmtId="0" fontId="21" fillId="0" borderId="19" xfId="1" applyNumberFormat="1" applyFont="1" applyBorder="1" applyAlignment="1" applyProtection="1">
      <alignment horizontal="center" vertical="center" wrapText="1"/>
      <protection locked="0"/>
    </xf>
    <xf numFmtId="0" fontId="21" fillId="0" borderId="19" xfId="1" applyFont="1" applyBorder="1" applyAlignment="1" applyProtection="1">
      <alignment horizontal="left" vertical="top" wrapText="1"/>
    </xf>
    <xf numFmtId="0" fontId="21" fillId="0" borderId="19" xfId="1" applyFont="1" applyBorder="1" applyAlignment="1" applyProtection="1">
      <alignment horizontal="center" vertical="center" wrapText="1"/>
    </xf>
    <xf numFmtId="0" fontId="21" fillId="0" borderId="19" xfId="1" applyFont="1" applyBorder="1" applyAlignment="1" applyProtection="1">
      <alignment horizontal="left" vertical="center" wrapText="1"/>
    </xf>
    <xf numFmtId="0" fontId="23" fillId="8" borderId="15" xfId="0" applyFont="1" applyFill="1" applyBorder="1"/>
    <xf numFmtId="164" fontId="23" fillId="8" borderId="0" xfId="0" applyNumberFormat="1" applyFont="1" applyFill="1" applyAlignment="1">
      <alignment horizontal="center"/>
    </xf>
    <xf numFmtId="0" fontId="0" fillId="7" borderId="19" xfId="0" applyFill="1" applyBorder="1"/>
    <xf numFmtId="8" fontId="0" fillId="7" borderId="19" xfId="0" applyNumberFormat="1" applyFill="1" applyBorder="1"/>
    <xf numFmtId="0" fontId="25" fillId="0" borderId="0" xfId="0" applyFont="1" applyBorder="1" applyAlignment="1">
      <alignment horizontal="left" vertical="top" wrapText="1"/>
    </xf>
    <xf numFmtId="0" fontId="25" fillId="4" borderId="0" xfId="0" applyFont="1" applyFill="1" applyBorder="1" applyAlignment="1">
      <alignment horizontal="left" vertical="top" wrapText="1"/>
    </xf>
    <xf numFmtId="0" fontId="26" fillId="4" borderId="0" xfId="0" applyFont="1" applyFill="1" applyBorder="1" applyAlignment="1">
      <alignment horizontal="center" vertical="top" wrapText="1"/>
    </xf>
    <xf numFmtId="0" fontId="0" fillId="4" borderId="0" xfId="0" applyFill="1"/>
    <xf numFmtId="0" fontId="19" fillId="8" borderId="4" xfId="0" applyFont="1" applyFill="1" applyBorder="1" applyAlignment="1">
      <alignment horizontal="center" vertical="center"/>
    </xf>
    <xf numFmtId="0" fontId="19" fillId="8" borderId="5" xfId="0" applyFont="1" applyFill="1" applyBorder="1" applyAlignment="1">
      <alignment horizontal="center" vertical="center"/>
    </xf>
    <xf numFmtId="0" fontId="19" fillId="8" borderId="5" xfId="0" applyFont="1" applyFill="1" applyBorder="1" applyAlignment="1">
      <alignment horizontal="center" vertical="center" wrapText="1"/>
    </xf>
    <xf numFmtId="0" fontId="19" fillId="8" borderId="13" xfId="0" applyFont="1" applyFill="1" applyBorder="1" applyAlignment="1">
      <alignment horizontal="center" vertical="center"/>
    </xf>
    <xf numFmtId="0" fontId="20" fillId="0" borderId="25" xfId="0" applyFont="1" applyBorder="1" applyAlignment="1">
      <alignment horizontal="center" vertical="center"/>
    </xf>
    <xf numFmtId="0" fontId="20" fillId="0" borderId="26" xfId="0" applyFont="1" applyBorder="1" applyAlignment="1">
      <alignment horizontal="left" vertical="center" wrapText="1"/>
    </xf>
    <xf numFmtId="0" fontId="21" fillId="0" borderId="26" xfId="0" applyFont="1" applyBorder="1" applyAlignment="1">
      <alignment horizontal="center" vertical="center" wrapText="1"/>
    </xf>
    <xf numFmtId="167" fontId="20" fillId="0" borderId="27" xfId="0" applyNumberFormat="1" applyFont="1" applyBorder="1" applyAlignment="1">
      <alignment horizontal="center" vertical="center"/>
    </xf>
    <xf numFmtId="167" fontId="20" fillId="0" borderId="28" xfId="0" applyNumberFormat="1" applyFont="1" applyBorder="1" applyAlignment="1">
      <alignment horizontal="center" vertical="center"/>
    </xf>
    <xf numFmtId="0" fontId="20" fillId="0" borderId="18" xfId="0" applyFont="1" applyBorder="1" applyAlignment="1">
      <alignment horizontal="center" vertical="center"/>
    </xf>
    <xf numFmtId="0" fontId="20" fillId="0" borderId="19" xfId="0" applyFont="1" applyBorder="1" applyAlignment="1">
      <alignment horizontal="left" vertical="center" wrapText="1"/>
    </xf>
    <xf numFmtId="0" fontId="20" fillId="0" borderId="29" xfId="0" applyFont="1" applyBorder="1" applyAlignment="1">
      <alignment horizontal="center" vertical="center"/>
    </xf>
    <xf numFmtId="0" fontId="21" fillId="0" borderId="21" xfId="1" applyNumberFormat="1" applyFont="1" applyBorder="1" applyAlignment="1" applyProtection="1">
      <alignment horizontal="left" vertical="center" wrapText="1"/>
      <protection locked="0"/>
    </xf>
    <xf numFmtId="0" fontId="21" fillId="0" borderId="21" xfId="0" applyFont="1" applyBorder="1" applyAlignment="1">
      <alignment horizontal="center" vertical="center" wrapText="1"/>
    </xf>
    <xf numFmtId="0" fontId="0" fillId="7" borderId="18" xfId="0" applyFill="1" applyBorder="1"/>
    <xf numFmtId="167" fontId="1" fillId="7" borderId="10" xfId="0" applyNumberFormat="1" applyFont="1" applyFill="1" applyBorder="1" applyAlignment="1">
      <alignment horizontal="center" vertical="center"/>
    </xf>
    <xf numFmtId="0" fontId="20" fillId="0" borderId="26" xfId="0" applyFont="1" applyBorder="1" applyAlignment="1">
      <alignment horizontal="left" vertical="top" wrapText="1"/>
    </xf>
    <xf numFmtId="0" fontId="21" fillId="0" borderId="21" xfId="1" applyNumberFormat="1" applyFont="1" applyBorder="1" applyAlignment="1" applyProtection="1">
      <alignment horizontal="left" vertical="top" wrapText="1" readingOrder="1"/>
      <protection locked="0"/>
    </xf>
    <xf numFmtId="0" fontId="21" fillId="0" borderId="21" xfId="1" applyNumberFormat="1" applyFont="1" applyBorder="1" applyAlignment="1" applyProtection="1">
      <alignment horizontal="left" vertical="center" wrapText="1" readingOrder="1"/>
      <protection locked="0"/>
    </xf>
    <xf numFmtId="10" fontId="12" fillId="0" borderId="0" xfId="0" applyNumberFormat="1" applyFont="1" applyAlignment="1">
      <alignment vertical="center"/>
    </xf>
    <xf numFmtId="0" fontId="12" fillId="0" borderId="0" xfId="0" applyFont="1" applyAlignment="1">
      <alignment vertical="center"/>
    </xf>
    <xf numFmtId="0" fontId="10" fillId="7" borderId="19" xfId="0" applyFont="1" applyFill="1" applyBorder="1" applyAlignment="1">
      <alignment horizontal="center" vertical="center" wrapText="1"/>
    </xf>
    <xf numFmtId="0" fontId="10" fillId="7" borderId="20" xfId="0" applyFont="1" applyFill="1" applyBorder="1" applyAlignment="1">
      <alignment vertical="center"/>
    </xf>
    <xf numFmtId="0" fontId="12" fillId="0" borderId="18" xfId="0" applyFont="1" applyBorder="1" applyAlignment="1">
      <alignment horizontal="center" vertical="center" wrapText="1"/>
    </xf>
    <xf numFmtId="0" fontId="12" fillId="0" borderId="19" xfId="0" applyFont="1" applyBorder="1" applyAlignment="1">
      <alignment horizontal="center" wrapText="1"/>
    </xf>
    <xf numFmtId="167" fontId="12" fillId="0" borderId="19" xfId="0" applyNumberFormat="1" applyFont="1" applyBorder="1" applyAlignment="1">
      <alignment horizontal="right" vertical="center" wrapText="1"/>
    </xf>
    <xf numFmtId="167" fontId="12" fillId="0" borderId="20" xfId="0" applyNumberFormat="1" applyFont="1" applyBorder="1" applyAlignment="1">
      <alignment vertical="center"/>
    </xf>
    <xf numFmtId="0" fontId="12" fillId="0" borderId="18" xfId="0" applyFont="1" applyBorder="1" applyAlignment="1">
      <alignment horizontal="left" vertical="center"/>
    </xf>
    <xf numFmtId="167" fontId="10" fillId="7" borderId="20" xfId="0" applyNumberFormat="1" applyFont="1" applyFill="1" applyBorder="1" applyAlignment="1">
      <alignment vertical="center"/>
    </xf>
    <xf numFmtId="0" fontId="28" fillId="0" borderId="0" xfId="0" applyFont="1" applyAlignment="1">
      <alignment horizontal="left" vertical="center" wrapText="1"/>
    </xf>
    <xf numFmtId="0" fontId="11" fillId="0" borderId="31" xfId="0" applyFont="1" applyBorder="1" applyAlignment="1">
      <alignment horizontal="center" vertical="center" wrapText="1"/>
    </xf>
    <xf numFmtId="8" fontId="11" fillId="0" borderId="31" xfId="0" applyNumberFormat="1" applyFont="1" applyBorder="1" applyAlignment="1">
      <alignment horizontal="center" vertical="center" wrapText="1"/>
    </xf>
    <xf numFmtId="0" fontId="29" fillId="0" borderId="31" xfId="0" applyFont="1" applyBorder="1" applyAlignment="1">
      <alignment horizontal="center" vertical="center" wrapText="1"/>
    </xf>
    <xf numFmtId="8" fontId="30" fillId="0" borderId="32" xfId="0" applyNumberFormat="1" applyFont="1" applyBorder="1" applyAlignment="1">
      <alignment vertical="center" wrapText="1"/>
    </xf>
    <xf numFmtId="0" fontId="30" fillId="0" borderId="0" xfId="0" applyFont="1" applyAlignment="1">
      <alignment horizontal="left" vertical="center" wrapText="1"/>
    </xf>
    <xf numFmtId="0" fontId="1" fillId="7" borderId="12" xfId="0" applyFont="1" applyFill="1" applyBorder="1" applyAlignment="1">
      <alignment horizontal="center"/>
    </xf>
    <xf numFmtId="167" fontId="30" fillId="0" borderId="33" xfId="0" applyNumberFormat="1" applyFont="1" applyBorder="1" applyAlignment="1">
      <alignment horizontal="right" vertical="center" wrapText="1"/>
    </xf>
    <xf numFmtId="0" fontId="3" fillId="2" borderId="1" xfId="0" applyFont="1" applyFill="1" applyBorder="1" applyAlignment="1">
      <alignment horizontal="center" wrapText="1"/>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2" fillId="3" borderId="7"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5" fillId="3" borderId="1" xfId="0" applyFont="1" applyFill="1" applyBorder="1" applyAlignment="1">
      <alignment horizontal="left" wrapText="1"/>
    </xf>
    <xf numFmtId="0" fontId="5" fillId="3" borderId="2" xfId="0" applyFont="1" applyFill="1" applyBorder="1" applyAlignment="1">
      <alignment horizontal="left" wrapText="1"/>
    </xf>
    <xf numFmtId="0" fontId="5" fillId="3" borderId="3" xfId="0" applyFont="1" applyFill="1" applyBorder="1" applyAlignment="1">
      <alignment horizontal="left" wrapText="1"/>
    </xf>
    <xf numFmtId="0" fontId="5" fillId="3" borderId="1" xfId="0" applyFont="1" applyFill="1" applyBorder="1" applyAlignment="1">
      <alignment horizontal="justify"/>
    </xf>
    <xf numFmtId="0" fontId="5" fillId="3" borderId="2" xfId="0" applyFont="1" applyFill="1" applyBorder="1" applyAlignment="1">
      <alignment horizontal="justify"/>
    </xf>
    <xf numFmtId="0" fontId="5" fillId="3" borderId="3" xfId="0" applyFont="1" applyFill="1" applyBorder="1" applyAlignment="1">
      <alignment horizontal="justify"/>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0" fontId="3" fillId="2" borderId="1" xfId="0" applyFont="1" applyFill="1" applyBorder="1" applyAlignment="1">
      <alignment horizontal="justify"/>
    </xf>
    <xf numFmtId="0" fontId="3" fillId="2" borderId="2" xfId="0" applyFont="1" applyFill="1" applyBorder="1" applyAlignment="1">
      <alignment horizontal="justify"/>
    </xf>
    <xf numFmtId="0" fontId="3" fillId="2" borderId="3" xfId="0" applyFont="1" applyFill="1" applyBorder="1" applyAlignment="1">
      <alignment horizontal="justify"/>
    </xf>
    <xf numFmtId="0" fontId="5" fillId="3" borderId="7" xfId="0" applyFont="1" applyFill="1" applyBorder="1" applyAlignment="1">
      <alignment horizontal="left" wrapText="1"/>
    </xf>
    <xf numFmtId="0" fontId="5" fillId="3" borderId="8" xfId="0" applyFont="1" applyFill="1" applyBorder="1" applyAlignment="1">
      <alignment horizontal="left" wrapText="1"/>
    </xf>
    <xf numFmtId="0" fontId="5" fillId="3" borderId="9" xfId="0" applyFont="1" applyFill="1" applyBorder="1" applyAlignment="1">
      <alignment horizontal="left" wrapText="1"/>
    </xf>
    <xf numFmtId="0" fontId="8" fillId="2" borderId="1" xfId="0" applyFont="1" applyFill="1" applyBorder="1" applyAlignment="1">
      <alignment horizontal="center"/>
    </xf>
    <xf numFmtId="0" fontId="8" fillId="2" borderId="2" xfId="0" applyFont="1" applyFill="1" applyBorder="1" applyAlignment="1">
      <alignment horizontal="center"/>
    </xf>
    <xf numFmtId="0" fontId="8" fillId="2" borderId="3"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3" borderId="1" xfId="0" applyFont="1" applyFill="1" applyBorder="1" applyAlignment="1">
      <alignment horizontal="center" wrapText="1"/>
    </xf>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4" fillId="2" borderId="1" xfId="0" applyFont="1" applyFill="1" applyBorder="1" applyAlignment="1">
      <alignment horizontal="justify"/>
    </xf>
    <xf numFmtId="0" fontId="4" fillId="2" borderId="2" xfId="0" applyFont="1" applyFill="1" applyBorder="1" applyAlignment="1">
      <alignment horizontal="justify"/>
    </xf>
    <xf numFmtId="0" fontId="4" fillId="2" borderId="3" xfId="0" applyFont="1" applyFill="1" applyBorder="1" applyAlignment="1">
      <alignment horizontal="justify"/>
    </xf>
    <xf numFmtId="0" fontId="7" fillId="3" borderId="1" xfId="0" applyFont="1" applyFill="1" applyBorder="1" applyAlignment="1">
      <alignment horizontal="center" wrapText="1"/>
    </xf>
    <xf numFmtId="0" fontId="7" fillId="3" borderId="2" xfId="0" applyFont="1" applyFill="1" applyBorder="1" applyAlignment="1">
      <alignment horizontal="center" wrapText="1"/>
    </xf>
    <xf numFmtId="0" fontId="7" fillId="3" borderId="3" xfId="0" applyFont="1" applyFill="1" applyBorder="1" applyAlignment="1">
      <alignment horizontal="center" wrapText="1"/>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3" fillId="3" borderId="3" xfId="0" applyFont="1" applyFill="1" applyBorder="1" applyAlignment="1">
      <alignment horizontal="center" wrapText="1"/>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5" fillId="3" borderId="10" xfId="0" applyFont="1" applyFill="1" applyBorder="1" applyAlignment="1">
      <alignment horizontal="left" wrapText="1"/>
    </xf>
    <xf numFmtId="0" fontId="5" fillId="3" borderId="11" xfId="0" applyFont="1" applyFill="1" applyBorder="1" applyAlignment="1">
      <alignment horizontal="left" wrapText="1"/>
    </xf>
    <xf numFmtId="0" fontId="5" fillId="3" borderId="12" xfId="0" applyFont="1" applyFill="1" applyBorder="1" applyAlignment="1">
      <alignment horizontal="left" wrapText="1"/>
    </xf>
    <xf numFmtId="0" fontId="5" fillId="3" borderId="13" xfId="0" applyFont="1" applyFill="1" applyBorder="1" applyAlignment="1">
      <alignment horizontal="justify"/>
    </xf>
    <xf numFmtId="0" fontId="5" fillId="3" borderId="5" xfId="0" applyFont="1" applyFill="1" applyBorder="1" applyAlignment="1">
      <alignment horizontal="justify"/>
    </xf>
    <xf numFmtId="0" fontId="3" fillId="3" borderId="1" xfId="0" applyFont="1" applyFill="1" applyBorder="1" applyAlignment="1">
      <alignment horizontal="justify"/>
    </xf>
    <xf numFmtId="0" fontId="3" fillId="3" borderId="2" xfId="0" applyFont="1" applyFill="1" applyBorder="1" applyAlignment="1">
      <alignment horizontal="justify"/>
    </xf>
    <xf numFmtId="0" fontId="3" fillId="3" borderId="3" xfId="0" applyFont="1" applyFill="1" applyBorder="1" applyAlignment="1">
      <alignment horizontal="justify"/>
    </xf>
    <xf numFmtId="0" fontId="5" fillId="2" borderId="1" xfId="0" applyFont="1" applyFill="1" applyBorder="1" applyAlignment="1">
      <alignment horizontal="left"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165" fontId="5" fillId="2" borderId="1" xfId="0" applyNumberFormat="1" applyFont="1" applyFill="1" applyBorder="1" applyAlignment="1" applyProtection="1">
      <alignment horizontal="right" wrapText="1"/>
      <protection locked="0"/>
    </xf>
    <xf numFmtId="165" fontId="5" fillId="2" borderId="2" xfId="0" applyNumberFormat="1" applyFont="1" applyFill="1" applyBorder="1" applyAlignment="1" applyProtection="1">
      <alignment horizontal="right" wrapText="1"/>
      <protection locked="0"/>
    </xf>
    <xf numFmtId="165" fontId="5" fillId="2" borderId="3" xfId="0" applyNumberFormat="1" applyFont="1" applyFill="1" applyBorder="1" applyAlignment="1" applyProtection="1">
      <alignment horizontal="right" wrapText="1"/>
      <protection locked="0"/>
    </xf>
    <xf numFmtId="165" fontId="3" fillId="3" borderId="1" xfId="0" applyNumberFormat="1" applyFont="1" applyFill="1" applyBorder="1" applyAlignment="1">
      <alignment horizontal="right" wrapText="1"/>
    </xf>
    <xf numFmtId="0" fontId="3" fillId="3" borderId="2" xfId="0" applyFont="1" applyFill="1" applyBorder="1" applyAlignment="1">
      <alignment horizontal="right" wrapText="1"/>
    </xf>
    <xf numFmtId="0" fontId="3" fillId="3" borderId="3" xfId="0" applyFont="1" applyFill="1" applyBorder="1" applyAlignment="1">
      <alignment horizontal="right" wrapText="1"/>
    </xf>
    <xf numFmtId="0" fontId="3" fillId="2" borderId="1" xfId="0" applyFont="1" applyFill="1" applyBorder="1" applyAlignment="1">
      <alignment horizontal="left"/>
    </xf>
    <xf numFmtId="0" fontId="3" fillId="2" borderId="2" xfId="0" applyFont="1" applyFill="1" applyBorder="1" applyAlignment="1">
      <alignment horizontal="left"/>
    </xf>
    <xf numFmtId="0" fontId="3" fillId="2" borderId="3" xfId="0" applyFont="1" applyFill="1" applyBorder="1" applyAlignment="1">
      <alignment horizontal="left"/>
    </xf>
    <xf numFmtId="165" fontId="6" fillId="2" borderId="1" xfId="0" applyNumberFormat="1" applyFont="1" applyFill="1" applyBorder="1" applyAlignment="1" applyProtection="1">
      <alignment horizontal="right" wrapText="1"/>
      <protection locked="0"/>
    </xf>
    <xf numFmtId="165" fontId="6" fillId="2" borderId="2" xfId="0" applyNumberFormat="1" applyFont="1" applyFill="1" applyBorder="1" applyAlignment="1" applyProtection="1">
      <alignment horizontal="right" wrapText="1"/>
      <protection locked="0"/>
    </xf>
    <xf numFmtId="165" fontId="6" fillId="2" borderId="3" xfId="0" applyNumberFormat="1" applyFont="1" applyFill="1" applyBorder="1" applyAlignment="1" applyProtection="1">
      <alignment horizontal="right" wrapText="1"/>
      <protection locked="0"/>
    </xf>
    <xf numFmtId="0" fontId="13" fillId="6" borderId="10"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0" fillId="0" borderId="19" xfId="0" applyBorder="1" applyAlignment="1">
      <alignment horizontal="left" vertical="center" wrapText="1"/>
    </xf>
    <xf numFmtId="0" fontId="23" fillId="8" borderId="11" xfId="0" applyFont="1" applyFill="1" applyBorder="1" applyAlignment="1">
      <alignment horizontal="center"/>
    </xf>
    <xf numFmtId="0" fontId="1" fillId="7" borderId="10" xfId="0" applyFont="1" applyFill="1" applyBorder="1" applyAlignment="1">
      <alignment horizontal="center"/>
    </xf>
    <xf numFmtId="0" fontId="1" fillId="7" borderId="11" xfId="0" applyFont="1" applyFill="1" applyBorder="1" applyAlignment="1">
      <alignment horizontal="center"/>
    </xf>
    <xf numFmtId="0" fontId="1" fillId="7" borderId="12" xfId="0" applyFont="1" applyFill="1" applyBorder="1" applyAlignment="1">
      <alignment horizontal="center"/>
    </xf>
    <xf numFmtId="0" fontId="18" fillId="6" borderId="0" xfId="0" applyFont="1" applyFill="1" applyAlignment="1">
      <alignment horizontal="center"/>
    </xf>
    <xf numFmtId="0" fontId="18" fillId="6" borderId="13" xfId="0" applyFont="1" applyFill="1" applyBorder="1" applyAlignment="1">
      <alignment horizontal="center"/>
    </xf>
    <xf numFmtId="0" fontId="24" fillId="8" borderId="19" xfId="0" applyFont="1" applyFill="1" applyBorder="1" applyAlignment="1">
      <alignment horizontal="center"/>
    </xf>
    <xf numFmtId="0" fontId="0" fillId="7" borderId="10" xfId="0" applyFill="1" applyBorder="1" applyAlignment="1">
      <alignment horizontal="center"/>
    </xf>
    <xf numFmtId="0" fontId="0" fillId="7" borderId="11" xfId="0" applyFill="1" applyBorder="1" applyAlignment="1">
      <alignment horizontal="center"/>
    </xf>
    <xf numFmtId="0" fontId="26" fillId="5" borderId="10" xfId="0" applyFont="1" applyFill="1" applyBorder="1" applyAlignment="1">
      <alignment horizontal="center" vertical="top" wrapText="1"/>
    </xf>
    <xf numFmtId="0" fontId="26" fillId="5" borderId="11" xfId="0" applyFont="1" applyFill="1" applyBorder="1" applyAlignment="1">
      <alignment horizontal="center" vertical="top" wrapText="1"/>
    </xf>
    <xf numFmtId="0" fontId="26" fillId="6" borderId="10" xfId="0" applyFont="1" applyFill="1" applyBorder="1" applyAlignment="1">
      <alignment horizontal="center" vertical="top" wrapText="1"/>
    </xf>
    <xf numFmtId="0" fontId="26" fillId="6" borderId="11" xfId="0" applyFont="1" applyFill="1" applyBorder="1" applyAlignment="1">
      <alignment horizontal="center" vertical="top" wrapText="1"/>
    </xf>
    <xf numFmtId="0" fontId="26" fillId="5" borderId="10" xfId="0" applyFont="1" applyFill="1" applyBorder="1" applyAlignment="1">
      <alignment horizontal="center" vertical="center" wrapText="1"/>
    </xf>
    <xf numFmtId="0" fontId="26" fillId="5" borderId="11" xfId="0" applyFont="1" applyFill="1" applyBorder="1" applyAlignment="1">
      <alignment horizontal="center" vertical="center" wrapText="1"/>
    </xf>
    <xf numFmtId="167" fontId="30" fillId="0" borderId="36" xfId="0" applyNumberFormat="1" applyFont="1" applyBorder="1" applyAlignment="1">
      <alignment horizontal="center" vertical="center" wrapText="1"/>
    </xf>
    <xf numFmtId="167" fontId="30" fillId="0" borderId="37" xfId="0" applyNumberFormat="1" applyFont="1" applyBorder="1" applyAlignment="1">
      <alignment horizontal="center" vertical="center" wrapText="1"/>
    </xf>
    <xf numFmtId="167" fontId="30" fillId="0" borderId="38" xfId="0" applyNumberFormat="1" applyFont="1" applyBorder="1" applyAlignment="1">
      <alignment horizontal="center" vertical="center" wrapText="1"/>
    </xf>
    <xf numFmtId="0" fontId="30" fillId="0" borderId="34" xfId="0" applyFont="1" applyBorder="1" applyAlignment="1">
      <alignment horizontal="center" vertical="center" wrapText="1"/>
    </xf>
    <xf numFmtId="0" fontId="30" fillId="0" borderId="35" xfId="0" applyFont="1" applyBorder="1" applyAlignment="1">
      <alignment horizontal="center" vertical="center" wrapText="1"/>
    </xf>
    <xf numFmtId="167" fontId="30" fillId="0" borderId="34" xfId="0" applyNumberFormat="1" applyFont="1" applyBorder="1" applyAlignment="1">
      <alignment horizontal="center" vertical="center" wrapText="1"/>
    </xf>
    <xf numFmtId="167" fontId="30" fillId="0" borderId="35" xfId="0" applyNumberFormat="1" applyFont="1" applyBorder="1" applyAlignment="1">
      <alignment horizontal="center" vertical="center" wrapText="1"/>
    </xf>
    <xf numFmtId="0" fontId="30" fillId="0" borderId="33"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37" xfId="0" applyFont="1" applyBorder="1" applyAlignment="1">
      <alignment horizontal="center" vertical="center" wrapText="1"/>
    </xf>
    <xf numFmtId="0" fontId="30" fillId="0" borderId="38" xfId="0" applyFont="1" applyBorder="1" applyAlignment="1">
      <alignment horizontal="center" vertical="center" wrapText="1"/>
    </xf>
    <xf numFmtId="0" fontId="12" fillId="9" borderId="25" xfId="0" applyFont="1" applyFill="1" applyBorder="1" applyAlignment="1">
      <alignment horizontal="center" vertical="center"/>
    </xf>
    <xf numFmtId="0" fontId="12" fillId="9" borderId="26" xfId="0" applyFont="1" applyFill="1" applyBorder="1" applyAlignment="1">
      <alignment horizontal="center" vertical="center"/>
    </xf>
    <xf numFmtId="0" fontId="12" fillId="9" borderId="30" xfId="0" applyFont="1" applyFill="1" applyBorder="1" applyAlignment="1">
      <alignment horizontal="center" vertical="center"/>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7" borderId="18"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0" xfId="0" applyFont="1" applyFill="1" applyBorder="1" applyAlignment="1">
      <alignment horizontal="center" vertical="center" wrapText="1"/>
    </xf>
    <xf numFmtId="167" fontId="10" fillId="7" borderId="10" xfId="0" applyNumberFormat="1" applyFont="1" applyFill="1" applyBorder="1" applyAlignment="1">
      <alignment horizontal="center" vertical="center" wrapText="1"/>
    </xf>
    <xf numFmtId="167" fontId="10" fillId="7" borderId="12" xfId="0" applyNumberFormat="1" applyFont="1" applyFill="1" applyBorder="1" applyAlignment="1">
      <alignment horizontal="center" vertical="center" wrapText="1"/>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29" fillId="0" borderId="31" xfId="0" applyFont="1" applyBorder="1" applyAlignment="1">
      <alignment horizontal="center" vertical="center" wrapText="1"/>
    </xf>
    <xf numFmtId="8" fontId="29" fillId="0" borderId="31" xfId="0" applyNumberFormat="1" applyFont="1" applyBorder="1" applyAlignment="1">
      <alignment horizontal="center" vertical="center" wrapText="1"/>
    </xf>
    <xf numFmtId="0" fontId="30" fillId="0" borderId="32" xfId="0" applyFont="1" applyBorder="1" applyAlignment="1">
      <alignment horizontal="center" vertical="center" wrapText="1"/>
    </xf>
    <xf numFmtId="0" fontId="30" fillId="0" borderId="32" xfId="0" applyFont="1" applyBorder="1" applyAlignment="1">
      <alignment horizontal="left" vertical="top"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s://www.google.com.br/aclk?sa=l&amp;ai=DChcSEwjNhvj6lI_ZAhUQj8gKHQTFBMEYABADGgJxdQ&amp;sig=AOD64_1pmo78XOtNWLacGo_85J49KgqubA&amp;ctype=5&amp;q=&amp;ved=0ahUKEwiX7vD6lI_ZAhXJC5AKHV8DCrsQwzwIEg&amp;adurl="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google.com.br/aclk?sa=l&amp;ai=DChcSEwjNhvj6lI_ZAhUQj8gKHQTFBMEYABADGgJxdQ&amp;sig=AOD64_1pmo78XOtNWLacGo_85J49KgqubA&amp;ctype=5&amp;q=&amp;ved=0ahUKEwiX7vD6lI_ZAhXJC5AKHV8DCrsQwzwIEg&amp;adurl=" TargetMode="External"/><Relationship Id="rId1" Type="http://schemas.openxmlformats.org/officeDocument/2006/relationships/hyperlink" Target="https://www.google.com.br/aclk?sa=l&amp;ai=DChcSEwjNhvj6lI_ZAhUQj8gKHQTFBMEYABADGgJxdQ&amp;sig=AOD64_1pmo78XOtNWLacGo_85J49KgqubA&amp;ctype=5&amp;q=&amp;ved=0ahUKEwiX7vD6lI_ZAhXJC5AKHV8DCrsQwzwIEg&amp;adur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topLeftCell="A8" workbookViewId="0">
      <selection activeCell="G29" sqref="G29"/>
    </sheetView>
  </sheetViews>
  <sheetFormatPr defaultRowHeight="15" x14ac:dyDescent="0.25"/>
  <cols>
    <col min="7" max="7" width="13.28515625" customWidth="1"/>
  </cols>
  <sheetData>
    <row r="1" spans="1:7" ht="15.75" thickBot="1" x14ac:dyDescent="0.3">
      <c r="A1" s="197" t="s">
        <v>0</v>
      </c>
      <c r="B1" s="198"/>
      <c r="C1" s="198"/>
      <c r="D1" s="198"/>
      <c r="E1" s="198"/>
      <c r="F1" s="198"/>
      <c r="G1" s="199"/>
    </row>
    <row r="2" spans="1:7" ht="15.75" thickBot="1" x14ac:dyDescent="0.3">
      <c r="A2" s="232" t="s">
        <v>870</v>
      </c>
      <c r="B2" s="233"/>
      <c r="C2" s="233"/>
      <c r="D2" s="233"/>
      <c r="E2" s="233"/>
      <c r="F2" s="233"/>
      <c r="G2" s="234"/>
    </row>
    <row r="3" spans="1:7" ht="15.75" thickBot="1" x14ac:dyDescent="0.3">
      <c r="A3" s="232" t="s">
        <v>1</v>
      </c>
      <c r="B3" s="233"/>
      <c r="C3" s="233"/>
      <c r="D3" s="234"/>
      <c r="E3" s="170" t="s">
        <v>2</v>
      </c>
      <c r="F3" s="171"/>
      <c r="G3" s="172"/>
    </row>
    <row r="4" spans="1:7" ht="15.75" thickBot="1" x14ac:dyDescent="0.3">
      <c r="A4" s="1" t="s">
        <v>3</v>
      </c>
      <c r="B4" s="223" t="s">
        <v>4</v>
      </c>
      <c r="C4" s="224"/>
      <c r="D4" s="225"/>
      <c r="E4" s="235">
        <v>0</v>
      </c>
      <c r="F4" s="236"/>
      <c r="G4" s="237"/>
    </row>
    <row r="5" spans="1:7" ht="15.75" thickBot="1" x14ac:dyDescent="0.3">
      <c r="A5" s="1" t="s">
        <v>5</v>
      </c>
      <c r="B5" s="223" t="s">
        <v>6</v>
      </c>
      <c r="C5" s="224"/>
      <c r="D5" s="225"/>
      <c r="E5" s="226">
        <v>0</v>
      </c>
      <c r="F5" s="227"/>
      <c r="G5" s="228"/>
    </row>
    <row r="6" spans="1:7" ht="15.75" thickBot="1" x14ac:dyDescent="0.3">
      <c r="A6" s="1" t="s">
        <v>7</v>
      </c>
      <c r="B6" s="223" t="s">
        <v>6</v>
      </c>
      <c r="C6" s="224"/>
      <c r="D6" s="225"/>
      <c r="E6" s="226">
        <v>0</v>
      </c>
      <c r="F6" s="227"/>
      <c r="G6" s="228"/>
    </row>
    <row r="7" spans="1:7" ht="15.75" thickBot="1" x14ac:dyDescent="0.3">
      <c r="A7" s="185" t="s">
        <v>8</v>
      </c>
      <c r="B7" s="186"/>
      <c r="C7" s="186"/>
      <c r="D7" s="187"/>
      <c r="E7" s="229">
        <f>SUM(E4:E6)</f>
        <v>0</v>
      </c>
      <c r="F7" s="230"/>
      <c r="G7" s="231"/>
    </row>
    <row r="8" spans="1:7" ht="15.75" thickBot="1" x14ac:dyDescent="0.3">
      <c r="A8" s="197" t="s">
        <v>9</v>
      </c>
      <c r="B8" s="198"/>
      <c r="C8" s="198"/>
      <c r="D8" s="198"/>
      <c r="E8" s="198"/>
      <c r="F8" s="198"/>
      <c r="G8" s="199"/>
    </row>
    <row r="9" spans="1:7" ht="15.75" thickBot="1" x14ac:dyDescent="0.3">
      <c r="A9" s="220" t="s">
        <v>10</v>
      </c>
      <c r="B9" s="221"/>
      <c r="C9" s="221"/>
      <c r="D9" s="221"/>
      <c r="E9" s="221"/>
      <c r="F9" s="222"/>
      <c r="G9" s="2" t="s">
        <v>11</v>
      </c>
    </row>
    <row r="10" spans="1:7" ht="15.75" thickBot="1" x14ac:dyDescent="0.3">
      <c r="A10" s="3" t="s">
        <v>3</v>
      </c>
      <c r="B10" s="176" t="s">
        <v>12</v>
      </c>
      <c r="C10" s="177"/>
      <c r="D10" s="177"/>
      <c r="E10" s="177"/>
      <c r="F10" s="178"/>
      <c r="G10" s="4">
        <v>0</v>
      </c>
    </row>
    <row r="11" spans="1:7" ht="15.75" thickBot="1" x14ac:dyDescent="0.3">
      <c r="A11" s="3" t="s">
        <v>13</v>
      </c>
      <c r="B11" s="176" t="s">
        <v>14</v>
      </c>
      <c r="C11" s="177"/>
      <c r="D11" s="177"/>
      <c r="E11" s="177"/>
      <c r="F11" s="178"/>
      <c r="G11" s="5">
        <v>0</v>
      </c>
    </row>
    <row r="12" spans="1:7" ht="15.75" thickBot="1" x14ac:dyDescent="0.3">
      <c r="A12" s="3" t="s">
        <v>13</v>
      </c>
      <c r="B12" s="176" t="s">
        <v>15</v>
      </c>
      <c r="C12" s="177"/>
      <c r="D12" s="177"/>
      <c r="E12" s="177"/>
      <c r="F12" s="178"/>
      <c r="G12" s="4">
        <v>0</v>
      </c>
    </row>
    <row r="13" spans="1:7" ht="15.75" thickBot="1" x14ac:dyDescent="0.3">
      <c r="A13" s="3" t="s">
        <v>22</v>
      </c>
      <c r="B13" s="176" t="s">
        <v>99</v>
      </c>
      <c r="C13" s="177"/>
      <c r="D13" s="177"/>
      <c r="E13" s="177"/>
      <c r="F13" s="178"/>
      <c r="G13" s="4">
        <v>0</v>
      </c>
    </row>
    <row r="14" spans="1:7" ht="15.75" thickBot="1" x14ac:dyDescent="0.3">
      <c r="A14" s="3" t="s">
        <v>16</v>
      </c>
      <c r="B14" s="176" t="s">
        <v>17</v>
      </c>
      <c r="C14" s="177"/>
      <c r="D14" s="177"/>
      <c r="E14" s="177"/>
      <c r="F14" s="178"/>
      <c r="G14" s="4">
        <v>0</v>
      </c>
    </row>
    <row r="15" spans="1:7" ht="15.75" thickBot="1" x14ac:dyDescent="0.3">
      <c r="A15" s="185" t="s">
        <v>18</v>
      </c>
      <c r="B15" s="186"/>
      <c r="C15" s="186"/>
      <c r="D15" s="186"/>
      <c r="E15" s="186"/>
      <c r="F15" s="187"/>
      <c r="G15" s="6">
        <f>SUM(G10:G14)</f>
        <v>0</v>
      </c>
    </row>
    <row r="16" spans="1:7" ht="15.75" thickBot="1" x14ac:dyDescent="0.3">
      <c r="A16" s="197" t="s">
        <v>19</v>
      </c>
      <c r="B16" s="198"/>
      <c r="C16" s="198"/>
      <c r="D16" s="198"/>
      <c r="E16" s="198"/>
      <c r="F16" s="198"/>
      <c r="G16" s="199"/>
    </row>
    <row r="17" spans="1:7" ht="15.75" thickBot="1" x14ac:dyDescent="0.3">
      <c r="A17" s="220" t="s">
        <v>20</v>
      </c>
      <c r="B17" s="221"/>
      <c r="C17" s="221"/>
      <c r="D17" s="221"/>
      <c r="E17" s="221"/>
      <c r="F17" s="222"/>
      <c r="G17" s="7" t="s">
        <v>11</v>
      </c>
    </row>
    <row r="18" spans="1:7" ht="15.75" thickBot="1" x14ac:dyDescent="0.3">
      <c r="A18" s="3" t="s">
        <v>3</v>
      </c>
      <c r="B18" s="176" t="s">
        <v>21</v>
      </c>
      <c r="C18" s="177"/>
      <c r="D18" s="177"/>
      <c r="E18" s="177"/>
      <c r="F18" s="178"/>
      <c r="G18" s="4">
        <v>0</v>
      </c>
    </row>
    <row r="19" spans="1:7" ht="15.75" thickBot="1" x14ac:dyDescent="0.3">
      <c r="A19" s="3" t="s">
        <v>13</v>
      </c>
      <c r="B19" s="176" t="s">
        <v>100</v>
      </c>
      <c r="C19" s="177"/>
      <c r="D19" s="177"/>
      <c r="E19" s="177"/>
      <c r="F19" s="178"/>
      <c r="G19" s="4">
        <v>0</v>
      </c>
    </row>
    <row r="20" spans="1:7" ht="15.75" thickBot="1" x14ac:dyDescent="0.3">
      <c r="A20" s="3" t="s">
        <v>22</v>
      </c>
      <c r="B20" s="176" t="s">
        <v>23</v>
      </c>
      <c r="C20" s="177"/>
      <c r="D20" s="177"/>
      <c r="E20" s="177"/>
      <c r="F20" s="178"/>
      <c r="G20" s="4">
        <v>0</v>
      </c>
    </row>
    <row r="21" spans="1:7" ht="15.75" thickBot="1" x14ac:dyDescent="0.3">
      <c r="A21" s="185" t="s">
        <v>24</v>
      </c>
      <c r="B21" s="186"/>
      <c r="C21" s="186"/>
      <c r="D21" s="186"/>
      <c r="E21" s="186"/>
      <c r="F21" s="187"/>
      <c r="G21" s="6">
        <f>SUM(G18:G20)</f>
        <v>0</v>
      </c>
    </row>
    <row r="22" spans="1:7" ht="15.75" thickBot="1" x14ac:dyDescent="0.3">
      <c r="A22" s="197" t="s">
        <v>25</v>
      </c>
      <c r="B22" s="198"/>
      <c r="C22" s="198"/>
      <c r="D22" s="198"/>
      <c r="E22" s="198"/>
      <c r="F22" s="198"/>
      <c r="G22" s="199"/>
    </row>
    <row r="23" spans="1:7" ht="15.75" thickBot="1" x14ac:dyDescent="0.3">
      <c r="A23" s="212" t="s">
        <v>26</v>
      </c>
      <c r="B23" s="213"/>
      <c r="C23" s="213"/>
      <c r="D23" s="213"/>
      <c r="E23" s="214"/>
      <c r="F23" s="8" t="s">
        <v>27</v>
      </c>
      <c r="G23" s="2" t="s">
        <v>11</v>
      </c>
    </row>
    <row r="24" spans="1:7" ht="15.75" thickBot="1" x14ac:dyDescent="0.3">
      <c r="A24" s="9" t="s">
        <v>3</v>
      </c>
      <c r="B24" s="176" t="s">
        <v>28</v>
      </c>
      <c r="C24" s="177"/>
      <c r="D24" s="177"/>
      <c r="E24" s="178"/>
      <c r="F24" s="10">
        <v>0.2</v>
      </c>
      <c r="G24" s="11">
        <f>PRODUCT(E7,F24)</f>
        <v>0</v>
      </c>
    </row>
    <row r="25" spans="1:7" ht="15.75" thickBot="1" x14ac:dyDescent="0.3">
      <c r="A25" s="9" t="s">
        <v>13</v>
      </c>
      <c r="B25" s="176" t="s">
        <v>29</v>
      </c>
      <c r="C25" s="177"/>
      <c r="D25" s="177"/>
      <c r="E25" s="178"/>
      <c r="F25" s="10">
        <v>1.4999999999999999E-2</v>
      </c>
      <c r="G25" s="11">
        <f>PRODUCT(E7,F25)</f>
        <v>0</v>
      </c>
    </row>
    <row r="26" spans="1:7" ht="15.75" thickBot="1" x14ac:dyDescent="0.3">
      <c r="A26" s="9" t="s">
        <v>22</v>
      </c>
      <c r="B26" s="176" t="s">
        <v>30</v>
      </c>
      <c r="C26" s="177"/>
      <c r="D26" s="177"/>
      <c r="E26" s="178"/>
      <c r="F26" s="10">
        <v>0.01</v>
      </c>
      <c r="G26" s="11">
        <f>PRODUCT(E7,F26)</f>
        <v>0</v>
      </c>
    </row>
    <row r="27" spans="1:7" ht="15.75" thickBot="1" x14ac:dyDescent="0.3">
      <c r="A27" s="9" t="s">
        <v>16</v>
      </c>
      <c r="B27" s="176" t="s">
        <v>31</v>
      </c>
      <c r="C27" s="177"/>
      <c r="D27" s="177"/>
      <c r="E27" s="178"/>
      <c r="F27" s="10">
        <v>2E-3</v>
      </c>
      <c r="G27" s="11">
        <f>PRODUCT(E7,F27)</f>
        <v>0</v>
      </c>
    </row>
    <row r="28" spans="1:7" ht="15.75" thickBot="1" x14ac:dyDescent="0.3">
      <c r="A28" s="9" t="s">
        <v>32</v>
      </c>
      <c r="B28" s="176" t="s">
        <v>33</v>
      </c>
      <c r="C28" s="177"/>
      <c r="D28" s="177"/>
      <c r="E28" s="178"/>
      <c r="F28" s="10">
        <v>2.5000000000000001E-2</v>
      </c>
      <c r="G28" s="11">
        <f>PRODUCT(E7,F28)</f>
        <v>0</v>
      </c>
    </row>
    <row r="29" spans="1:7" ht="15.75" thickBot="1" x14ac:dyDescent="0.3">
      <c r="A29" s="9" t="s">
        <v>5</v>
      </c>
      <c r="B29" s="176" t="s">
        <v>34</v>
      </c>
      <c r="C29" s="177"/>
      <c r="D29" s="177"/>
      <c r="E29" s="178"/>
      <c r="F29" s="10">
        <v>0.08</v>
      </c>
      <c r="G29" s="11">
        <f>PRODUCT(E7,F29)</f>
        <v>0</v>
      </c>
    </row>
    <row r="30" spans="1:7" ht="15.75" thickBot="1" x14ac:dyDescent="0.3">
      <c r="A30" s="9" t="s">
        <v>7</v>
      </c>
      <c r="B30" s="176" t="s">
        <v>35</v>
      </c>
      <c r="C30" s="177"/>
      <c r="D30" s="177"/>
      <c r="E30" s="178"/>
      <c r="F30" s="10">
        <v>0.02</v>
      </c>
      <c r="G30" s="11">
        <f>PRODUCT(E7,F30)</f>
        <v>0</v>
      </c>
    </row>
    <row r="31" spans="1:7" ht="15.75" thickBot="1" x14ac:dyDescent="0.3">
      <c r="A31" s="9" t="s">
        <v>36</v>
      </c>
      <c r="B31" s="176" t="s">
        <v>37</v>
      </c>
      <c r="C31" s="177"/>
      <c r="D31" s="177"/>
      <c r="E31" s="178"/>
      <c r="F31" s="10">
        <v>6.0000000000000001E-3</v>
      </c>
      <c r="G31" s="11">
        <f>PRODUCT(E7,F31)</f>
        <v>0</v>
      </c>
    </row>
    <row r="32" spans="1:7" ht="15.75" thickBot="1" x14ac:dyDescent="0.3">
      <c r="A32" s="203" t="s">
        <v>38</v>
      </c>
      <c r="B32" s="204"/>
      <c r="C32" s="204"/>
      <c r="D32" s="204"/>
      <c r="E32" s="205"/>
      <c r="F32" s="12">
        <f>SUM(F24:F31)</f>
        <v>0.3580000000000001</v>
      </c>
      <c r="G32" s="6">
        <f>IF(SUM(G24:G31)=E7*F32,SUM(G24:G31),"ERRO")</f>
        <v>0</v>
      </c>
    </row>
    <row r="33" spans="1:7" ht="15.75" thickBot="1" x14ac:dyDescent="0.3">
      <c r="A33" s="212" t="s">
        <v>39</v>
      </c>
      <c r="B33" s="213"/>
      <c r="C33" s="213"/>
      <c r="D33" s="213"/>
      <c r="E33" s="214"/>
      <c r="F33" s="13" t="s">
        <v>27</v>
      </c>
      <c r="G33" s="2" t="s">
        <v>11</v>
      </c>
    </row>
    <row r="34" spans="1:7" ht="15.75" thickBot="1" x14ac:dyDescent="0.3">
      <c r="A34" s="9" t="s">
        <v>3</v>
      </c>
      <c r="B34" s="191" t="s">
        <v>40</v>
      </c>
      <c r="C34" s="192"/>
      <c r="D34" s="192"/>
      <c r="E34" s="193"/>
      <c r="F34" s="14">
        <v>9.0899999999999995E-2</v>
      </c>
      <c r="G34" s="15">
        <f>PRODUCT(E7,F34)</f>
        <v>0</v>
      </c>
    </row>
    <row r="35" spans="1:7" ht="15.75" thickBot="1" x14ac:dyDescent="0.3">
      <c r="A35" s="16" t="s">
        <v>13</v>
      </c>
      <c r="B35" s="215" t="s">
        <v>41</v>
      </c>
      <c r="C35" s="216"/>
      <c r="D35" s="216"/>
      <c r="E35" s="217"/>
      <c r="F35" s="14">
        <v>3.0300000000000001E-2</v>
      </c>
      <c r="G35" s="15">
        <f>PRODUCT(E7,F35)</f>
        <v>0</v>
      </c>
    </row>
    <row r="36" spans="1:7" ht="15.75" thickBot="1" x14ac:dyDescent="0.3">
      <c r="A36" s="179" t="s">
        <v>42</v>
      </c>
      <c r="B36" s="218"/>
      <c r="C36" s="218"/>
      <c r="D36" s="218"/>
      <c r="E36" s="219"/>
      <c r="F36" s="10">
        <f>SUM(F34:F35)</f>
        <v>0.1212</v>
      </c>
      <c r="G36" s="11">
        <f>SUM(G34:G35)</f>
        <v>0</v>
      </c>
    </row>
    <row r="37" spans="1:7" ht="15.75" thickBot="1" x14ac:dyDescent="0.3">
      <c r="A37" s="9" t="s">
        <v>22</v>
      </c>
      <c r="B37" s="176" t="s">
        <v>43</v>
      </c>
      <c r="C37" s="177"/>
      <c r="D37" s="177"/>
      <c r="E37" s="178"/>
      <c r="F37" s="17">
        <f>F32*F36</f>
        <v>4.3389600000000014E-2</v>
      </c>
      <c r="G37" s="15">
        <f>F37*E7</f>
        <v>0</v>
      </c>
    </row>
    <row r="38" spans="1:7" ht="15.75" thickBot="1" x14ac:dyDescent="0.3">
      <c r="A38" s="203" t="s">
        <v>38</v>
      </c>
      <c r="B38" s="204"/>
      <c r="C38" s="204"/>
      <c r="D38" s="204"/>
      <c r="E38" s="205"/>
      <c r="F38" s="18">
        <f>SUM(F36:F37)</f>
        <v>0.1645896</v>
      </c>
      <c r="G38" s="19">
        <f>SUM(G36:G37)</f>
        <v>0</v>
      </c>
    </row>
    <row r="39" spans="1:7" ht="15.75" thickBot="1" x14ac:dyDescent="0.3">
      <c r="A39" s="212" t="s">
        <v>44</v>
      </c>
      <c r="B39" s="213"/>
      <c r="C39" s="213"/>
      <c r="D39" s="213"/>
      <c r="E39" s="214"/>
      <c r="F39" s="13" t="s">
        <v>27</v>
      </c>
      <c r="G39" s="2" t="s">
        <v>11</v>
      </c>
    </row>
    <row r="40" spans="1:7" ht="15.75" thickBot="1" x14ac:dyDescent="0.3">
      <c r="A40" s="9" t="s">
        <v>3</v>
      </c>
      <c r="B40" s="176" t="s">
        <v>45</v>
      </c>
      <c r="C40" s="177"/>
      <c r="D40" s="177"/>
      <c r="E40" s="178"/>
      <c r="F40" s="14">
        <v>2.9999999999999997E-4</v>
      </c>
      <c r="G40" s="15">
        <f>PRODUCT(E7,F40)</f>
        <v>0</v>
      </c>
    </row>
    <row r="41" spans="1:7" ht="15.75" thickBot="1" x14ac:dyDescent="0.3">
      <c r="A41" s="9" t="s">
        <v>13</v>
      </c>
      <c r="B41" s="176" t="s">
        <v>46</v>
      </c>
      <c r="C41" s="177"/>
      <c r="D41" s="177"/>
      <c r="E41" s="178"/>
      <c r="F41" s="17">
        <v>1E-4</v>
      </c>
      <c r="G41" s="15">
        <f>F41*E7</f>
        <v>0</v>
      </c>
    </row>
    <row r="42" spans="1:7" ht="15.75" thickBot="1" x14ac:dyDescent="0.3">
      <c r="A42" s="203" t="s">
        <v>38</v>
      </c>
      <c r="B42" s="204"/>
      <c r="C42" s="204"/>
      <c r="D42" s="204"/>
      <c r="E42" s="205"/>
      <c r="F42" s="18">
        <f>SUM(F40:F41)</f>
        <v>3.9999999999999996E-4</v>
      </c>
      <c r="G42" s="19">
        <f>SUM(G40,G41)</f>
        <v>0</v>
      </c>
    </row>
    <row r="43" spans="1:7" ht="15.75" thickBot="1" x14ac:dyDescent="0.3">
      <c r="A43" s="209" t="s">
        <v>47</v>
      </c>
      <c r="B43" s="210"/>
      <c r="C43" s="210"/>
      <c r="D43" s="210"/>
      <c r="E43" s="211"/>
      <c r="F43" s="13" t="s">
        <v>27</v>
      </c>
      <c r="G43" s="2" t="s">
        <v>11</v>
      </c>
    </row>
    <row r="44" spans="1:7" ht="15.75" thickBot="1" x14ac:dyDescent="0.3">
      <c r="A44" s="9" t="s">
        <v>3</v>
      </c>
      <c r="B44" s="176" t="s">
        <v>48</v>
      </c>
      <c r="C44" s="177"/>
      <c r="D44" s="177"/>
      <c r="E44" s="178"/>
      <c r="F44" s="10">
        <v>4.1700000000000001E-3</v>
      </c>
      <c r="G44" s="11">
        <f>PRODUCT(E7,F44)</f>
        <v>0</v>
      </c>
    </row>
    <row r="45" spans="1:7" ht="15.75" thickBot="1" x14ac:dyDescent="0.3">
      <c r="A45" s="9" t="s">
        <v>13</v>
      </c>
      <c r="B45" s="176" t="s">
        <v>49</v>
      </c>
      <c r="C45" s="177"/>
      <c r="D45" s="177"/>
      <c r="E45" s="178"/>
      <c r="F45" s="10">
        <f>8%*F44</f>
        <v>3.3360000000000003E-4</v>
      </c>
      <c r="G45" s="11">
        <f>F45*E7</f>
        <v>0</v>
      </c>
    </row>
    <row r="46" spans="1:7" ht="15.75" thickBot="1" x14ac:dyDescent="0.3">
      <c r="A46" s="9" t="s">
        <v>22</v>
      </c>
      <c r="B46" s="176" t="s">
        <v>50</v>
      </c>
      <c r="C46" s="177"/>
      <c r="D46" s="177"/>
      <c r="E46" s="178"/>
      <c r="F46" s="20">
        <v>1.4999999999999999E-4</v>
      </c>
      <c r="G46" s="11">
        <f>F46*E7</f>
        <v>0</v>
      </c>
    </row>
    <row r="47" spans="1:7" ht="15.75" thickBot="1" x14ac:dyDescent="0.3">
      <c r="A47" s="9" t="s">
        <v>16</v>
      </c>
      <c r="B47" s="176" t="s">
        <v>51</v>
      </c>
      <c r="C47" s="177"/>
      <c r="D47" s="177"/>
      <c r="E47" s="178"/>
      <c r="F47" s="10">
        <v>1.9439999999999999E-2</v>
      </c>
      <c r="G47" s="11">
        <f>PRODUCT(E7,F47)</f>
        <v>0</v>
      </c>
    </row>
    <row r="48" spans="1:7" ht="15.75" thickBot="1" x14ac:dyDescent="0.3">
      <c r="A48" s="9" t="s">
        <v>32</v>
      </c>
      <c r="B48" s="176" t="s">
        <v>52</v>
      </c>
      <c r="C48" s="177"/>
      <c r="D48" s="177"/>
      <c r="E48" s="178"/>
      <c r="F48" s="21">
        <v>6.8999999999999999E-3</v>
      </c>
      <c r="G48" s="11">
        <f>F48*E7</f>
        <v>0</v>
      </c>
    </row>
    <row r="49" spans="1:7" ht="15.75" thickBot="1" x14ac:dyDescent="0.3">
      <c r="A49" s="9" t="s">
        <v>5</v>
      </c>
      <c r="B49" s="176" t="s">
        <v>53</v>
      </c>
      <c r="C49" s="177"/>
      <c r="D49" s="177"/>
      <c r="E49" s="178"/>
      <c r="F49" s="22">
        <v>1E-4</v>
      </c>
      <c r="G49" s="11">
        <f>E7*F49</f>
        <v>0</v>
      </c>
    </row>
    <row r="50" spans="1:7" ht="15.75" thickBot="1" x14ac:dyDescent="0.3">
      <c r="A50" s="9" t="s">
        <v>7</v>
      </c>
      <c r="B50" s="176" t="s">
        <v>54</v>
      </c>
      <c r="C50" s="177"/>
      <c r="D50" s="177"/>
      <c r="E50" s="178"/>
      <c r="F50" s="10">
        <v>4.3636000000000001E-2</v>
      </c>
      <c r="G50" s="11">
        <f>PRODUCT(E7,F50)</f>
        <v>0</v>
      </c>
    </row>
    <row r="51" spans="1:7" ht="15.75" thickBot="1" x14ac:dyDescent="0.3">
      <c r="A51" s="203" t="s">
        <v>38</v>
      </c>
      <c r="B51" s="204"/>
      <c r="C51" s="204"/>
      <c r="D51" s="204"/>
      <c r="E51" s="205"/>
      <c r="F51" s="23">
        <f>SUM(F44:F50)</f>
        <v>7.4729600000000007E-2</v>
      </c>
      <c r="G51" s="24">
        <f>SUM(G44:G50)</f>
        <v>0</v>
      </c>
    </row>
    <row r="52" spans="1:7" ht="15.75" thickBot="1" x14ac:dyDescent="0.3">
      <c r="A52" s="206" t="s">
        <v>55</v>
      </c>
      <c r="B52" s="207"/>
      <c r="C52" s="207"/>
      <c r="D52" s="207"/>
      <c r="E52" s="208"/>
      <c r="F52" s="8" t="s">
        <v>27</v>
      </c>
      <c r="G52" s="2" t="s">
        <v>11</v>
      </c>
    </row>
    <row r="53" spans="1:7" ht="15.75" thickBot="1" x14ac:dyDescent="0.3">
      <c r="A53" s="9" t="s">
        <v>3</v>
      </c>
      <c r="B53" s="176" t="s">
        <v>56</v>
      </c>
      <c r="C53" s="177"/>
      <c r="D53" s="177"/>
      <c r="E53" s="178"/>
      <c r="F53" s="10">
        <v>9.0899999999999995E-2</v>
      </c>
      <c r="G53" s="11">
        <f>PRODUCT(E7,F53)</f>
        <v>0</v>
      </c>
    </row>
    <row r="54" spans="1:7" ht="15.75" thickBot="1" x14ac:dyDescent="0.3">
      <c r="A54" s="9" t="s">
        <v>13</v>
      </c>
      <c r="B54" s="176" t="s">
        <v>57</v>
      </c>
      <c r="C54" s="177"/>
      <c r="D54" s="177"/>
      <c r="E54" s="178"/>
      <c r="F54" s="10">
        <v>1.66E-2</v>
      </c>
      <c r="G54" s="11">
        <f>PRODUCT(E7,F54)</f>
        <v>0</v>
      </c>
    </row>
    <row r="55" spans="1:7" ht="15.75" thickBot="1" x14ac:dyDescent="0.3">
      <c r="A55" s="9" t="s">
        <v>22</v>
      </c>
      <c r="B55" s="176" t="s">
        <v>58</v>
      </c>
      <c r="C55" s="177"/>
      <c r="D55" s="177"/>
      <c r="E55" s="178"/>
      <c r="F55" s="10">
        <v>2.0000000000000001E-4</v>
      </c>
      <c r="G55" s="11">
        <f>PRODUCT(E7,F55)</f>
        <v>0</v>
      </c>
    </row>
    <row r="56" spans="1:7" ht="15.75" thickBot="1" x14ac:dyDescent="0.3">
      <c r="A56" s="9" t="s">
        <v>16</v>
      </c>
      <c r="B56" s="176" t="s">
        <v>59</v>
      </c>
      <c r="C56" s="177"/>
      <c r="D56" s="177"/>
      <c r="E56" s="178"/>
      <c r="F56" s="10">
        <v>8.2000000000000007E-3</v>
      </c>
      <c r="G56" s="11">
        <f>PRODUCT(E7,F56)</f>
        <v>0</v>
      </c>
    </row>
    <row r="57" spans="1:7" ht="15.75" thickBot="1" x14ac:dyDescent="0.3">
      <c r="A57" s="9" t="s">
        <v>32</v>
      </c>
      <c r="B57" s="176" t="s">
        <v>60</v>
      </c>
      <c r="C57" s="177"/>
      <c r="D57" s="177"/>
      <c r="E57" s="178"/>
      <c r="F57" s="10">
        <v>2.9999999999999997E-4</v>
      </c>
      <c r="G57" s="11">
        <f>PRODUCT(E7,F57)</f>
        <v>0</v>
      </c>
    </row>
    <row r="58" spans="1:7" ht="15.75" thickBot="1" x14ac:dyDescent="0.3">
      <c r="A58" s="9" t="s">
        <v>5</v>
      </c>
      <c r="B58" s="176" t="s">
        <v>61</v>
      </c>
      <c r="C58" s="177"/>
      <c r="D58" s="177"/>
      <c r="E58" s="178"/>
      <c r="F58" s="10">
        <v>0</v>
      </c>
      <c r="G58" s="11">
        <v>0</v>
      </c>
    </row>
    <row r="59" spans="1:7" ht="15.75" thickBot="1" x14ac:dyDescent="0.3">
      <c r="A59" s="179" t="s">
        <v>42</v>
      </c>
      <c r="B59" s="180"/>
      <c r="C59" s="180"/>
      <c r="D59" s="180"/>
      <c r="E59" s="181"/>
      <c r="F59" s="10">
        <f>SUM(F53:F58)</f>
        <v>0.1162</v>
      </c>
      <c r="G59" s="11">
        <f>SUM(G53:G58)</f>
        <v>0</v>
      </c>
    </row>
    <row r="60" spans="1:7" ht="15.75" thickBot="1" x14ac:dyDescent="0.3">
      <c r="A60" s="25" t="s">
        <v>7</v>
      </c>
      <c r="B60" s="176" t="s">
        <v>62</v>
      </c>
      <c r="C60" s="177"/>
      <c r="D60" s="177"/>
      <c r="E60" s="178"/>
      <c r="F60" s="22">
        <f>F59*F32</f>
        <v>4.1599600000000007E-2</v>
      </c>
      <c r="G60" s="11">
        <f>F60*E7</f>
        <v>0</v>
      </c>
    </row>
    <row r="61" spans="1:7" ht="15.75" thickBot="1" x14ac:dyDescent="0.3">
      <c r="A61" s="203" t="s">
        <v>38</v>
      </c>
      <c r="B61" s="204"/>
      <c r="C61" s="204"/>
      <c r="D61" s="204"/>
      <c r="E61" s="205"/>
      <c r="F61" s="18">
        <f>SUM(F59:F60)</f>
        <v>0.15779960000000001</v>
      </c>
      <c r="G61" s="19">
        <f>SUM(G59,G60)</f>
        <v>0</v>
      </c>
    </row>
    <row r="62" spans="1:7" ht="15.75" thickBot="1" x14ac:dyDescent="0.3">
      <c r="A62" s="197" t="s">
        <v>63</v>
      </c>
      <c r="B62" s="198"/>
      <c r="C62" s="198"/>
      <c r="D62" s="198"/>
      <c r="E62" s="198"/>
      <c r="F62" s="198"/>
      <c r="G62" s="199"/>
    </row>
    <row r="63" spans="1:7" ht="15.75" thickBot="1" x14ac:dyDescent="0.3">
      <c r="A63" s="200" t="s">
        <v>64</v>
      </c>
      <c r="B63" s="201"/>
      <c r="C63" s="201"/>
      <c r="D63" s="201"/>
      <c r="E63" s="202"/>
      <c r="F63" s="9" t="s">
        <v>27</v>
      </c>
      <c r="G63" s="2" t="s">
        <v>11</v>
      </c>
    </row>
    <row r="64" spans="1:7" ht="15.75" thickBot="1" x14ac:dyDescent="0.3">
      <c r="A64" s="3" t="s">
        <v>65</v>
      </c>
      <c r="B64" s="176" t="s">
        <v>66</v>
      </c>
      <c r="C64" s="177"/>
      <c r="D64" s="177"/>
      <c r="E64" s="178"/>
      <c r="F64" s="26">
        <f>F32</f>
        <v>0.3580000000000001</v>
      </c>
      <c r="G64" s="11">
        <f>G32</f>
        <v>0</v>
      </c>
    </row>
    <row r="65" spans="1:7" ht="15.75" thickBot="1" x14ac:dyDescent="0.3">
      <c r="A65" s="3" t="s">
        <v>67</v>
      </c>
      <c r="B65" s="176" t="s">
        <v>68</v>
      </c>
      <c r="C65" s="177"/>
      <c r="D65" s="177"/>
      <c r="E65" s="178"/>
      <c r="F65" s="26">
        <f>F38</f>
        <v>0.1645896</v>
      </c>
      <c r="G65" s="11">
        <f>G38</f>
        <v>0</v>
      </c>
    </row>
    <row r="66" spans="1:7" ht="15.75" thickBot="1" x14ac:dyDescent="0.3">
      <c r="A66" s="3" t="s">
        <v>69</v>
      </c>
      <c r="B66" s="176" t="s">
        <v>45</v>
      </c>
      <c r="C66" s="177"/>
      <c r="D66" s="177"/>
      <c r="E66" s="178"/>
      <c r="F66" s="26">
        <f>F42</f>
        <v>3.9999999999999996E-4</v>
      </c>
      <c r="G66" s="11">
        <f>G42</f>
        <v>0</v>
      </c>
    </row>
    <row r="67" spans="1:7" ht="15.75" thickBot="1" x14ac:dyDescent="0.3">
      <c r="A67" s="3" t="s">
        <v>70</v>
      </c>
      <c r="B67" s="176" t="s">
        <v>71</v>
      </c>
      <c r="C67" s="177"/>
      <c r="D67" s="177"/>
      <c r="E67" s="178"/>
      <c r="F67" s="26">
        <f>F51</f>
        <v>7.4729600000000007E-2</v>
      </c>
      <c r="G67" s="11">
        <f>(G51)</f>
        <v>0</v>
      </c>
    </row>
    <row r="68" spans="1:7" ht="15.75" thickBot="1" x14ac:dyDescent="0.3">
      <c r="A68" s="3" t="s">
        <v>72</v>
      </c>
      <c r="B68" s="176" t="s">
        <v>73</v>
      </c>
      <c r="C68" s="177"/>
      <c r="D68" s="177"/>
      <c r="E68" s="178"/>
      <c r="F68" s="26">
        <f>F61</f>
        <v>0.15779960000000001</v>
      </c>
      <c r="G68" s="11">
        <f>G61</f>
        <v>0</v>
      </c>
    </row>
    <row r="69" spans="1:7" ht="15.75" thickBot="1" x14ac:dyDescent="0.3">
      <c r="A69" s="3" t="s">
        <v>74</v>
      </c>
      <c r="B69" s="176" t="s">
        <v>75</v>
      </c>
      <c r="C69" s="177"/>
      <c r="D69" s="177"/>
      <c r="E69" s="178"/>
      <c r="F69" s="26">
        <v>0</v>
      </c>
      <c r="G69" s="11">
        <v>0</v>
      </c>
    </row>
    <row r="70" spans="1:7" ht="15.75" thickBot="1" x14ac:dyDescent="0.3">
      <c r="A70" s="185" t="s">
        <v>76</v>
      </c>
      <c r="B70" s="186"/>
      <c r="C70" s="186"/>
      <c r="D70" s="186"/>
      <c r="E70" s="187"/>
      <c r="F70" s="27">
        <f>SUM(F64:F69)</f>
        <v>0.75551880000000005</v>
      </c>
      <c r="G70" s="6">
        <f>SUM(G64:G69)</f>
        <v>0</v>
      </c>
    </row>
    <row r="71" spans="1:7" ht="15.75" thickBot="1" x14ac:dyDescent="0.3">
      <c r="A71" s="194" t="s">
        <v>77</v>
      </c>
      <c r="B71" s="195"/>
      <c r="C71" s="195"/>
      <c r="D71" s="195"/>
      <c r="E71" s="195"/>
      <c r="F71" s="196"/>
      <c r="G71" s="28">
        <f>SUM(E7,G15,G21,G70)</f>
        <v>0</v>
      </c>
    </row>
    <row r="72" spans="1:7" ht="15.75" thickBot="1" x14ac:dyDescent="0.3">
      <c r="A72" s="197" t="s">
        <v>78</v>
      </c>
      <c r="B72" s="198"/>
      <c r="C72" s="198"/>
      <c r="D72" s="198"/>
      <c r="E72" s="198"/>
      <c r="F72" s="198"/>
      <c r="G72" s="199"/>
    </row>
    <row r="73" spans="1:7" ht="15.75" thickBot="1" x14ac:dyDescent="0.3">
      <c r="A73" s="173" t="s">
        <v>79</v>
      </c>
      <c r="B73" s="174"/>
      <c r="C73" s="174"/>
      <c r="D73" s="174"/>
      <c r="E73" s="175"/>
      <c r="F73" s="29" t="s">
        <v>27</v>
      </c>
      <c r="G73" s="2" t="s">
        <v>11</v>
      </c>
    </row>
    <row r="74" spans="1:7" ht="15.75" thickBot="1" x14ac:dyDescent="0.3">
      <c r="A74" s="9" t="s">
        <v>3</v>
      </c>
      <c r="B74" s="176" t="s">
        <v>80</v>
      </c>
      <c r="C74" s="177"/>
      <c r="D74" s="177"/>
      <c r="E74" s="178"/>
      <c r="F74" s="30">
        <v>0.05</v>
      </c>
      <c r="G74" s="11">
        <f>PRODUCT(G71,F74)</f>
        <v>0</v>
      </c>
    </row>
    <row r="75" spans="1:7" ht="15.75" thickBot="1" x14ac:dyDescent="0.3">
      <c r="A75" s="9" t="s">
        <v>13</v>
      </c>
      <c r="B75" s="176" t="s">
        <v>81</v>
      </c>
      <c r="C75" s="177"/>
      <c r="D75" s="177"/>
      <c r="E75" s="178"/>
      <c r="F75" s="30">
        <v>6.7900000000000002E-2</v>
      </c>
      <c r="G75" s="11">
        <f>F75*(G71+G74)</f>
        <v>0</v>
      </c>
    </row>
    <row r="76" spans="1:7" ht="15.75" thickBot="1" x14ac:dyDescent="0.3">
      <c r="A76" s="9" t="s">
        <v>22</v>
      </c>
      <c r="B76" s="176" t="s">
        <v>82</v>
      </c>
      <c r="C76" s="177"/>
      <c r="D76" s="177"/>
      <c r="E76" s="177"/>
      <c r="F76" s="178"/>
      <c r="G76" s="11">
        <f>SUM(G74,G75,G71)</f>
        <v>0</v>
      </c>
    </row>
    <row r="77" spans="1:7" ht="15.75" thickBot="1" x14ac:dyDescent="0.3">
      <c r="A77" s="31" t="s">
        <v>16</v>
      </c>
      <c r="B77" s="176" t="s">
        <v>83</v>
      </c>
      <c r="C77" s="177"/>
      <c r="D77" s="177"/>
      <c r="E77" s="178"/>
      <c r="F77" s="32">
        <f>1-F82</f>
        <v>0.85749999999999993</v>
      </c>
      <c r="G77" s="30"/>
    </row>
    <row r="78" spans="1:7" ht="15.75" thickBot="1" x14ac:dyDescent="0.3">
      <c r="A78" s="31" t="s">
        <v>32</v>
      </c>
      <c r="B78" s="176" t="s">
        <v>84</v>
      </c>
      <c r="C78" s="177"/>
      <c r="D78" s="177"/>
      <c r="E78" s="177"/>
      <c r="F78" s="178"/>
      <c r="G78" s="33">
        <f>G76/F77</f>
        <v>0</v>
      </c>
    </row>
    <row r="79" spans="1:7" ht="15.75" thickBot="1" x14ac:dyDescent="0.3">
      <c r="A79" s="34"/>
      <c r="B79" s="191" t="s">
        <v>85</v>
      </c>
      <c r="C79" s="192"/>
      <c r="D79" s="192"/>
      <c r="E79" s="193"/>
      <c r="F79" s="35">
        <v>1.6500000000000001E-2</v>
      </c>
      <c r="G79" s="36">
        <f>G78*F79</f>
        <v>0</v>
      </c>
    </row>
    <row r="80" spans="1:7" ht="15.75" thickBot="1" x14ac:dyDescent="0.3">
      <c r="A80" s="37"/>
      <c r="B80" s="176" t="s">
        <v>86</v>
      </c>
      <c r="C80" s="177"/>
      <c r="D80" s="177"/>
      <c r="E80" s="178"/>
      <c r="F80" s="35">
        <v>7.5999999999999998E-2</v>
      </c>
      <c r="G80" s="38">
        <f>G78*F80</f>
        <v>0</v>
      </c>
    </row>
    <row r="81" spans="1:14" ht="15.75" thickBot="1" x14ac:dyDescent="0.3">
      <c r="A81" s="39"/>
      <c r="B81" s="176" t="s">
        <v>87</v>
      </c>
      <c r="C81" s="177"/>
      <c r="D81" s="177"/>
      <c r="E81" s="178"/>
      <c r="F81" s="35">
        <v>0.05</v>
      </c>
      <c r="G81" s="38">
        <f>G78*F81</f>
        <v>0</v>
      </c>
    </row>
    <row r="82" spans="1:14" ht="15.75" thickBot="1" x14ac:dyDescent="0.3">
      <c r="A82" s="185" t="s">
        <v>88</v>
      </c>
      <c r="B82" s="186"/>
      <c r="C82" s="186"/>
      <c r="D82" s="186"/>
      <c r="E82" s="187"/>
      <c r="F82" s="40">
        <f>SUM(F79:F81)</f>
        <v>0.14250000000000002</v>
      </c>
      <c r="G82" s="41">
        <f>G79+G80+G81</f>
        <v>0</v>
      </c>
      <c r="N82" t="s">
        <v>869</v>
      </c>
    </row>
    <row r="83" spans="1:14" ht="15.75" thickBot="1" x14ac:dyDescent="0.3">
      <c r="A83" s="185" t="s">
        <v>89</v>
      </c>
      <c r="B83" s="186"/>
      <c r="C83" s="186"/>
      <c r="D83" s="186"/>
      <c r="E83" s="186"/>
      <c r="F83" s="187"/>
      <c r="G83" s="19">
        <f>SUM(G74:G75,G82)</f>
        <v>0</v>
      </c>
    </row>
    <row r="84" spans="1:14" ht="15.75" thickBot="1" x14ac:dyDescent="0.3">
      <c r="A84" s="188" t="s">
        <v>871</v>
      </c>
      <c r="B84" s="189"/>
      <c r="C84" s="189"/>
      <c r="D84" s="189"/>
      <c r="E84" s="189"/>
      <c r="F84" s="189"/>
      <c r="G84" s="190"/>
    </row>
    <row r="85" spans="1:14" ht="15.75" thickBot="1" x14ac:dyDescent="0.3">
      <c r="A85" s="182" t="s">
        <v>90</v>
      </c>
      <c r="B85" s="183"/>
      <c r="C85" s="183"/>
      <c r="D85" s="183"/>
      <c r="E85" s="183"/>
      <c r="F85" s="184"/>
      <c r="G85" s="42" t="s">
        <v>91</v>
      </c>
    </row>
    <row r="86" spans="1:14" ht="15.75" thickBot="1" x14ac:dyDescent="0.3">
      <c r="A86" s="179" t="s">
        <v>92</v>
      </c>
      <c r="B86" s="180"/>
      <c r="C86" s="180"/>
      <c r="D86" s="180"/>
      <c r="E86" s="180"/>
      <c r="F86" s="181"/>
      <c r="G86" s="11">
        <f>E7</f>
        <v>0</v>
      </c>
    </row>
    <row r="87" spans="1:14" ht="15.75" thickBot="1" x14ac:dyDescent="0.3">
      <c r="A87" s="179" t="s">
        <v>93</v>
      </c>
      <c r="B87" s="180"/>
      <c r="C87" s="180"/>
      <c r="D87" s="180"/>
      <c r="E87" s="180"/>
      <c r="F87" s="181"/>
      <c r="G87" s="11">
        <f>G15</f>
        <v>0</v>
      </c>
    </row>
    <row r="88" spans="1:14" ht="15.75" thickBot="1" x14ac:dyDescent="0.3">
      <c r="A88" s="179" t="s">
        <v>94</v>
      </c>
      <c r="B88" s="180"/>
      <c r="C88" s="180"/>
      <c r="D88" s="180"/>
      <c r="E88" s="180"/>
      <c r="F88" s="181"/>
      <c r="G88" s="11">
        <f>G21</f>
        <v>0</v>
      </c>
    </row>
    <row r="89" spans="1:14" ht="15.75" thickBot="1" x14ac:dyDescent="0.3">
      <c r="A89" s="179" t="s">
        <v>95</v>
      </c>
      <c r="B89" s="180"/>
      <c r="C89" s="180"/>
      <c r="D89" s="180"/>
      <c r="E89" s="180"/>
      <c r="F89" s="181"/>
      <c r="G89" s="11">
        <f>G70</f>
        <v>0</v>
      </c>
    </row>
    <row r="90" spans="1:14" ht="15.75" thickBot="1" x14ac:dyDescent="0.3">
      <c r="A90" s="179" t="s">
        <v>96</v>
      </c>
      <c r="B90" s="180"/>
      <c r="C90" s="180"/>
      <c r="D90" s="180"/>
      <c r="E90" s="180"/>
      <c r="F90" s="181"/>
      <c r="G90" s="11">
        <f>G86+G87+G88+G89</f>
        <v>0</v>
      </c>
    </row>
    <row r="91" spans="1:14" ht="15.75" thickBot="1" x14ac:dyDescent="0.3">
      <c r="A91" s="179" t="s">
        <v>97</v>
      </c>
      <c r="B91" s="180"/>
      <c r="C91" s="180"/>
      <c r="D91" s="180"/>
      <c r="E91" s="180"/>
      <c r="F91" s="181"/>
      <c r="G91" s="11">
        <f>G83</f>
        <v>0</v>
      </c>
    </row>
    <row r="92" spans="1:14" ht="16.5" thickBot="1" x14ac:dyDescent="0.3">
      <c r="A92" s="170" t="s">
        <v>98</v>
      </c>
      <c r="B92" s="171"/>
      <c r="C92" s="171"/>
      <c r="D92" s="171"/>
      <c r="E92" s="171"/>
      <c r="F92" s="172"/>
      <c r="G92" s="43">
        <f>ROUND(G90+G91,2)</f>
        <v>0</v>
      </c>
    </row>
  </sheetData>
  <mergeCells count="97">
    <mergeCell ref="A1:G1"/>
    <mergeCell ref="A2:G2"/>
    <mergeCell ref="A3:D3"/>
    <mergeCell ref="E3:G3"/>
    <mergeCell ref="B4:D4"/>
    <mergeCell ref="E4:G4"/>
    <mergeCell ref="B13:F13"/>
    <mergeCell ref="B5:D5"/>
    <mergeCell ref="E5:G5"/>
    <mergeCell ref="B6:D6"/>
    <mergeCell ref="E6:G6"/>
    <mergeCell ref="A7:D7"/>
    <mergeCell ref="E7:G7"/>
    <mergeCell ref="A8:G8"/>
    <mergeCell ref="A9:F9"/>
    <mergeCell ref="B10:F10"/>
    <mergeCell ref="B11:F11"/>
    <mergeCell ref="B12:F12"/>
    <mergeCell ref="B18:F18"/>
    <mergeCell ref="B19:F19"/>
    <mergeCell ref="B14:F14"/>
    <mergeCell ref="A15:F15"/>
    <mergeCell ref="A16:G16"/>
    <mergeCell ref="A17:F17"/>
    <mergeCell ref="B31:E31"/>
    <mergeCell ref="B24:E24"/>
    <mergeCell ref="B25:E25"/>
    <mergeCell ref="B20:F20"/>
    <mergeCell ref="A21:F21"/>
    <mergeCell ref="A22:G22"/>
    <mergeCell ref="A23:E23"/>
    <mergeCell ref="B26:E26"/>
    <mergeCell ref="B27:E27"/>
    <mergeCell ref="B28:E28"/>
    <mergeCell ref="B29:E29"/>
    <mergeCell ref="B30:E30"/>
    <mergeCell ref="A43:E43"/>
    <mergeCell ref="A32:E32"/>
    <mergeCell ref="B34:E34"/>
    <mergeCell ref="A33:E33"/>
    <mergeCell ref="B35:E35"/>
    <mergeCell ref="A36:E36"/>
    <mergeCell ref="B37:E37"/>
    <mergeCell ref="A38:E38"/>
    <mergeCell ref="B40:E40"/>
    <mergeCell ref="A42:E42"/>
    <mergeCell ref="A39:E39"/>
    <mergeCell ref="B41:E41"/>
    <mergeCell ref="B50:E50"/>
    <mergeCell ref="A52:E52"/>
    <mergeCell ref="B44:E44"/>
    <mergeCell ref="B45:E45"/>
    <mergeCell ref="B46:E46"/>
    <mergeCell ref="B47:E47"/>
    <mergeCell ref="B48:E48"/>
    <mergeCell ref="B49:E49"/>
    <mergeCell ref="A61:E61"/>
    <mergeCell ref="A51:E51"/>
    <mergeCell ref="B53:E53"/>
    <mergeCell ref="B54:E54"/>
    <mergeCell ref="B55:E55"/>
    <mergeCell ref="B56:E56"/>
    <mergeCell ref="B57:E57"/>
    <mergeCell ref="B58:E58"/>
    <mergeCell ref="A59:E59"/>
    <mergeCell ref="B60:E60"/>
    <mergeCell ref="B64:E64"/>
    <mergeCell ref="B65:E65"/>
    <mergeCell ref="B66:E66"/>
    <mergeCell ref="B67:E67"/>
    <mergeCell ref="A62:G62"/>
    <mergeCell ref="A63:E63"/>
    <mergeCell ref="A83:F83"/>
    <mergeCell ref="A84:G84"/>
    <mergeCell ref="B74:E74"/>
    <mergeCell ref="B79:E79"/>
    <mergeCell ref="B68:E68"/>
    <mergeCell ref="B69:E69"/>
    <mergeCell ref="A70:E70"/>
    <mergeCell ref="A71:F71"/>
    <mergeCell ref="A72:G72"/>
    <mergeCell ref="A92:F92"/>
    <mergeCell ref="A73:E73"/>
    <mergeCell ref="B75:E75"/>
    <mergeCell ref="B76:F76"/>
    <mergeCell ref="B77:E77"/>
    <mergeCell ref="B78:F78"/>
    <mergeCell ref="B81:E81"/>
    <mergeCell ref="A86:F86"/>
    <mergeCell ref="A87:F87"/>
    <mergeCell ref="A88:F88"/>
    <mergeCell ref="A89:F89"/>
    <mergeCell ref="A90:F90"/>
    <mergeCell ref="A91:F91"/>
    <mergeCell ref="B80:E80"/>
    <mergeCell ref="A85:F85"/>
    <mergeCell ref="A82:E8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workbookViewId="0">
      <selection activeCell="A30" sqref="A30:D30"/>
    </sheetView>
  </sheetViews>
  <sheetFormatPr defaultRowHeight="15" x14ac:dyDescent="0.25"/>
  <cols>
    <col min="1" max="1" width="38.42578125" customWidth="1"/>
    <col min="2" max="2" width="13.85546875" customWidth="1"/>
    <col min="3" max="3" width="15.28515625" customWidth="1"/>
    <col min="4" max="4" width="15.42578125" customWidth="1"/>
    <col min="5" max="5" width="20.140625" customWidth="1"/>
  </cols>
  <sheetData>
    <row r="1" spans="1:7" x14ac:dyDescent="0.25">
      <c r="A1" s="269" t="s">
        <v>843</v>
      </c>
      <c r="B1" s="270"/>
      <c r="C1" s="270"/>
      <c r="D1" s="270"/>
      <c r="E1" s="271"/>
      <c r="F1" s="152"/>
      <c r="G1" s="153"/>
    </row>
    <row r="2" spans="1:7" x14ac:dyDescent="0.25">
      <c r="A2" s="272" t="s">
        <v>844</v>
      </c>
      <c r="B2" s="273"/>
      <c r="C2" s="273"/>
      <c r="D2" s="273"/>
      <c r="E2" s="274"/>
      <c r="F2" s="152"/>
      <c r="G2" s="153"/>
    </row>
    <row r="3" spans="1:7" x14ac:dyDescent="0.25">
      <c r="A3" s="275" t="s">
        <v>845</v>
      </c>
      <c r="B3" s="276" t="s">
        <v>846</v>
      </c>
      <c r="C3" s="276" t="s">
        <v>847</v>
      </c>
      <c r="D3" s="276"/>
      <c r="E3" s="277"/>
      <c r="F3" s="152"/>
      <c r="G3" s="153"/>
    </row>
    <row r="4" spans="1:7" ht="30" x14ac:dyDescent="0.25">
      <c r="A4" s="275"/>
      <c r="B4" s="276"/>
      <c r="C4" s="154" t="s">
        <v>848</v>
      </c>
      <c r="D4" s="154" t="s">
        <v>849</v>
      </c>
      <c r="E4" s="155" t="s">
        <v>850</v>
      </c>
      <c r="F4" s="152"/>
      <c r="G4" s="153"/>
    </row>
    <row r="5" spans="1:7" x14ac:dyDescent="0.25">
      <c r="A5" s="156" t="s">
        <v>874</v>
      </c>
      <c r="B5" s="157"/>
      <c r="C5" s="158">
        <v>0</v>
      </c>
      <c r="D5" s="158">
        <v>0</v>
      </c>
      <c r="E5" s="159">
        <f>D5*12</f>
        <v>0</v>
      </c>
      <c r="F5" s="152"/>
      <c r="G5" s="153"/>
    </row>
    <row r="6" spans="1:7" x14ac:dyDescent="0.25">
      <c r="A6" s="160"/>
      <c r="B6" s="157">
        <f>SUM(B5:B5)</f>
        <v>0</v>
      </c>
      <c r="C6" s="278" t="s">
        <v>850</v>
      </c>
      <c r="D6" s="279"/>
      <c r="E6" s="161">
        <f>SUM(E5:E5)</f>
        <v>0</v>
      </c>
      <c r="F6" s="152"/>
      <c r="G6" s="153"/>
    </row>
    <row r="7" spans="1:7" x14ac:dyDescent="0.25">
      <c r="A7" s="280"/>
      <c r="B7" s="281"/>
      <c r="C7" s="281"/>
      <c r="D7" s="281"/>
      <c r="E7" s="159"/>
      <c r="F7" s="152"/>
      <c r="G7" s="153"/>
    </row>
    <row r="8" spans="1:7" x14ac:dyDescent="0.25">
      <c r="A8" s="153"/>
      <c r="B8" s="153"/>
      <c r="C8" s="153"/>
      <c r="D8" s="153"/>
      <c r="E8" s="153"/>
      <c r="F8" s="152"/>
      <c r="G8" s="153"/>
    </row>
    <row r="9" spans="1:7" ht="15.75" thickBot="1" x14ac:dyDescent="0.3">
      <c r="A9" s="162"/>
      <c r="B9" s="162"/>
      <c r="C9" s="162"/>
      <c r="D9" s="162"/>
      <c r="E9" s="153"/>
      <c r="F9" s="152"/>
      <c r="G9" s="153"/>
    </row>
    <row r="10" spans="1:7" ht="16.5" thickTop="1" thickBot="1" x14ac:dyDescent="0.3">
      <c r="A10" s="282" t="s">
        <v>851</v>
      </c>
      <c r="B10" s="282"/>
      <c r="C10" s="282"/>
      <c r="D10" s="282"/>
      <c r="E10" s="153"/>
      <c r="F10" s="152"/>
      <c r="G10" s="153"/>
    </row>
    <row r="11" spans="1:7" ht="44.25" thickTop="1" thickBot="1" x14ac:dyDescent="0.3">
      <c r="A11" s="163" t="s">
        <v>852</v>
      </c>
      <c r="B11" s="163" t="s">
        <v>853</v>
      </c>
      <c r="C11" s="163" t="s">
        <v>854</v>
      </c>
      <c r="D11" s="163" t="s">
        <v>855</v>
      </c>
      <c r="E11" s="153"/>
      <c r="F11" s="152"/>
      <c r="G11" s="153"/>
    </row>
    <row r="12" spans="1:7" ht="30" thickTop="1" thickBot="1" x14ac:dyDescent="0.3">
      <c r="A12" s="163" t="s">
        <v>856</v>
      </c>
      <c r="B12" s="163">
        <v>8</v>
      </c>
      <c r="C12" s="164"/>
      <c r="D12" s="164"/>
      <c r="E12" s="153"/>
      <c r="F12" s="152"/>
      <c r="G12" s="153"/>
    </row>
    <row r="13" spans="1:7" ht="16.5" thickTop="1" thickBot="1" x14ac:dyDescent="0.3">
      <c r="A13" s="165" t="s">
        <v>857</v>
      </c>
      <c r="B13" s="283">
        <f>D12*12</f>
        <v>0</v>
      </c>
      <c r="C13" s="282"/>
      <c r="D13" s="282"/>
      <c r="E13" s="153"/>
      <c r="F13" s="152"/>
      <c r="G13" s="153"/>
    </row>
    <row r="14" spans="1:7" ht="16.5" thickTop="1" thickBot="1" x14ac:dyDescent="0.3">
      <c r="A14" s="162"/>
      <c r="B14" s="162"/>
      <c r="C14" s="162"/>
      <c r="D14" s="162"/>
      <c r="E14" s="153"/>
      <c r="F14" s="152"/>
      <c r="G14" s="153"/>
    </row>
    <row r="15" spans="1:7" ht="53.25" customHeight="1" thickTop="1" thickBot="1" x14ac:dyDescent="0.3">
      <c r="A15" s="284" t="s">
        <v>858</v>
      </c>
      <c r="B15" s="284"/>
      <c r="C15" s="284"/>
      <c r="D15" s="166">
        <f>E6+B13</f>
        <v>0</v>
      </c>
      <c r="E15" s="153"/>
      <c r="F15" s="152"/>
      <c r="G15" s="153"/>
    </row>
    <row r="16" spans="1:7" ht="16.5" thickTop="1" thickBot="1" x14ac:dyDescent="0.3">
      <c r="A16" s="285" t="s">
        <v>859</v>
      </c>
      <c r="B16" s="285"/>
      <c r="C16" s="285"/>
      <c r="D16" s="285"/>
      <c r="E16" s="153"/>
      <c r="F16" s="152"/>
      <c r="G16" s="153"/>
    </row>
    <row r="17" spans="1:7" ht="16.5" thickTop="1" thickBot="1" x14ac:dyDescent="0.3">
      <c r="A17" s="285"/>
      <c r="B17" s="285"/>
      <c r="C17" s="285"/>
      <c r="D17" s="285"/>
      <c r="E17" s="153"/>
      <c r="F17" s="152"/>
      <c r="G17" s="153"/>
    </row>
    <row r="18" spans="1:7" ht="15.75" thickTop="1" x14ac:dyDescent="0.25">
      <c r="A18" s="162"/>
      <c r="B18" s="162"/>
      <c r="C18" s="162"/>
      <c r="D18" s="162"/>
      <c r="E18" s="153"/>
      <c r="F18" s="152"/>
      <c r="G18" s="153"/>
    </row>
    <row r="19" spans="1:7" ht="15.75" thickBot="1" x14ac:dyDescent="0.3">
      <c r="A19" s="162"/>
      <c r="B19" s="162"/>
      <c r="C19" s="162"/>
      <c r="D19" s="162"/>
      <c r="E19" s="153"/>
      <c r="F19" s="152"/>
      <c r="G19" s="153"/>
    </row>
    <row r="20" spans="1:7" ht="16.5" thickTop="1" thickBot="1" x14ac:dyDescent="0.3">
      <c r="A20" s="265" t="s">
        <v>860</v>
      </c>
      <c r="B20" s="265"/>
      <c r="C20" s="265"/>
      <c r="D20" s="265"/>
      <c r="E20" s="153"/>
      <c r="F20" s="152"/>
      <c r="G20" s="153"/>
    </row>
    <row r="21" spans="1:7" ht="16.5" thickTop="1" thickBot="1" x14ac:dyDescent="0.3">
      <c r="A21" s="261" t="s">
        <v>861</v>
      </c>
      <c r="B21" s="262"/>
      <c r="C21" s="261" t="s">
        <v>862</v>
      </c>
      <c r="D21" s="262"/>
      <c r="E21" s="153"/>
      <c r="F21" s="152"/>
      <c r="G21" s="153"/>
    </row>
    <row r="22" spans="1:7" ht="16.5" thickTop="1" thickBot="1" x14ac:dyDescent="0.3">
      <c r="A22" s="261" t="s">
        <v>863</v>
      </c>
      <c r="B22" s="262"/>
      <c r="C22" s="263">
        <v>0</v>
      </c>
      <c r="D22" s="264"/>
      <c r="E22" s="153"/>
      <c r="F22" s="152"/>
      <c r="G22" s="153"/>
    </row>
    <row r="23" spans="1:7" ht="16.5" thickTop="1" thickBot="1" x14ac:dyDescent="0.3">
      <c r="A23" s="261" t="s">
        <v>864</v>
      </c>
      <c r="B23" s="262"/>
      <c r="C23" s="263">
        <v>0</v>
      </c>
      <c r="D23" s="264"/>
      <c r="E23" s="153"/>
      <c r="F23" s="152"/>
      <c r="G23" s="153"/>
    </row>
    <row r="24" spans="1:7" ht="16.5" thickTop="1" thickBot="1" x14ac:dyDescent="0.3">
      <c r="A24" s="261" t="s">
        <v>865</v>
      </c>
      <c r="B24" s="262"/>
      <c r="C24" s="263">
        <v>0</v>
      </c>
      <c r="D24" s="264"/>
      <c r="E24" s="153"/>
      <c r="F24" s="152"/>
      <c r="G24" s="153"/>
    </row>
    <row r="25" spans="1:7" ht="16.5" thickTop="1" thickBot="1" x14ac:dyDescent="0.3">
      <c r="A25" s="261" t="s">
        <v>866</v>
      </c>
      <c r="B25" s="262"/>
      <c r="C25" s="263">
        <v>0</v>
      </c>
      <c r="D25" s="264"/>
      <c r="E25" s="153"/>
      <c r="F25" s="152"/>
      <c r="G25" s="153"/>
    </row>
    <row r="26" spans="1:7" ht="16.5" thickTop="1" thickBot="1" x14ac:dyDescent="0.3">
      <c r="A26" s="265" t="s">
        <v>867</v>
      </c>
      <c r="B26" s="265"/>
      <c r="C26" s="265"/>
      <c r="D26" s="169">
        <f>SUM(C22:D25)</f>
        <v>0</v>
      </c>
      <c r="E26" s="153"/>
      <c r="F26" s="152"/>
      <c r="G26" s="153"/>
    </row>
    <row r="27" spans="1:7" ht="15.75" thickTop="1" x14ac:dyDescent="0.25">
      <c r="A27" s="162"/>
      <c r="B27" s="162"/>
      <c r="C27" s="162"/>
      <c r="D27" s="162"/>
      <c r="E27" s="153"/>
      <c r="F27" s="152"/>
      <c r="G27" s="153"/>
    </row>
    <row r="28" spans="1:7" ht="15.75" thickBot="1" x14ac:dyDescent="0.3">
      <c r="A28" s="162"/>
      <c r="B28" s="162"/>
      <c r="C28" s="162"/>
      <c r="D28" s="162"/>
      <c r="E28" s="153"/>
      <c r="F28" s="152"/>
      <c r="G28" s="153"/>
    </row>
    <row r="29" spans="1:7" ht="16.5" thickTop="1" thickBot="1" x14ac:dyDescent="0.3">
      <c r="A29" s="266" t="s">
        <v>868</v>
      </c>
      <c r="B29" s="267"/>
      <c r="C29" s="267"/>
      <c r="D29" s="268"/>
      <c r="E29" s="153"/>
      <c r="F29" s="152"/>
      <c r="G29" s="153"/>
    </row>
    <row r="30" spans="1:7" ht="33.75" customHeight="1" thickTop="1" thickBot="1" x14ac:dyDescent="0.3">
      <c r="A30" s="258">
        <f>D15+D26</f>
        <v>0</v>
      </c>
      <c r="B30" s="259"/>
      <c r="C30" s="259"/>
      <c r="D30" s="260"/>
      <c r="E30" s="153"/>
      <c r="F30" s="152"/>
      <c r="G30" s="153"/>
    </row>
    <row r="31" spans="1:7" ht="15.75" thickTop="1" x14ac:dyDescent="0.25">
      <c r="A31" s="167"/>
      <c r="B31" s="167"/>
      <c r="C31" s="167"/>
      <c r="D31" s="167"/>
      <c r="E31" s="153"/>
      <c r="F31" s="152"/>
      <c r="G31" s="153"/>
    </row>
  </sheetData>
  <mergeCells count="25">
    <mergeCell ref="A20:D20"/>
    <mergeCell ref="A1:E1"/>
    <mergeCell ref="A2:E2"/>
    <mergeCell ref="A3:A4"/>
    <mergeCell ref="B3:B4"/>
    <mergeCell ref="C3:E3"/>
    <mergeCell ref="C6:D6"/>
    <mergeCell ref="A7:D7"/>
    <mergeCell ref="A10:D10"/>
    <mergeCell ref="B13:D13"/>
    <mergeCell ref="A15:C15"/>
    <mergeCell ref="A16:D17"/>
    <mergeCell ref="A21:B21"/>
    <mergeCell ref="C21:D21"/>
    <mergeCell ref="A22:B22"/>
    <mergeCell ref="C22:D22"/>
    <mergeCell ref="A23:B23"/>
    <mergeCell ref="C23:D23"/>
    <mergeCell ref="A30:D30"/>
    <mergeCell ref="A24:B24"/>
    <mergeCell ref="C24:D24"/>
    <mergeCell ref="A25:B25"/>
    <mergeCell ref="C25:D25"/>
    <mergeCell ref="A26:C26"/>
    <mergeCell ref="A29:D29"/>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topLeftCell="A82" workbookViewId="0">
      <selection activeCell="G96" sqref="G96"/>
    </sheetView>
  </sheetViews>
  <sheetFormatPr defaultRowHeight="15" x14ac:dyDescent="0.25"/>
  <cols>
    <col min="2" max="2" width="36.42578125" customWidth="1"/>
    <col min="3" max="3" width="13.28515625" customWidth="1"/>
    <col min="6" max="6" width="11.140625" customWidth="1"/>
    <col min="7" max="7" width="14.28515625" customWidth="1"/>
  </cols>
  <sheetData>
    <row r="1" spans="1:9" ht="16.5" x14ac:dyDescent="0.25">
      <c r="A1" s="238" t="s">
        <v>103</v>
      </c>
      <c r="B1" s="239"/>
      <c r="C1" s="239"/>
      <c r="D1" s="239"/>
      <c r="E1" s="239"/>
      <c r="F1" s="239"/>
      <c r="G1" s="239"/>
      <c r="H1" s="56"/>
      <c r="I1" s="56"/>
    </row>
    <row r="2" spans="1:9" ht="33" x14ac:dyDescent="0.25">
      <c r="A2" s="44" t="s">
        <v>104</v>
      </c>
      <c r="B2" s="44" t="s">
        <v>105</v>
      </c>
      <c r="C2" s="44" t="s">
        <v>106</v>
      </c>
      <c r="D2" s="44" t="s">
        <v>107</v>
      </c>
      <c r="E2" s="45" t="s">
        <v>108</v>
      </c>
      <c r="F2" s="46" t="s">
        <v>872</v>
      </c>
      <c r="G2" s="46" t="s">
        <v>102</v>
      </c>
      <c r="H2" s="56"/>
      <c r="I2" s="56"/>
    </row>
    <row r="3" spans="1:9" ht="49.5" x14ac:dyDescent="0.25">
      <c r="A3" s="47">
        <v>1</v>
      </c>
      <c r="B3" s="48" t="s">
        <v>109</v>
      </c>
      <c r="C3" s="47" t="s">
        <v>110</v>
      </c>
      <c r="D3" s="47" t="s">
        <v>111</v>
      </c>
      <c r="E3" s="49">
        <v>2</v>
      </c>
      <c r="F3" s="50" t="e">
        <f>ROUND(AVERAGE(#REF!),2)</f>
        <v>#REF!</v>
      </c>
      <c r="G3" s="50" t="e">
        <f t="shared" ref="G3:G34" si="0">F3*E3</f>
        <v>#REF!</v>
      </c>
      <c r="H3" s="56"/>
      <c r="I3" s="56"/>
    </row>
    <row r="4" spans="1:9" ht="16.5" x14ac:dyDescent="0.25">
      <c r="A4" s="47">
        <v>2</v>
      </c>
      <c r="B4" s="48" t="s">
        <v>112</v>
      </c>
      <c r="C4" s="47" t="s">
        <v>113</v>
      </c>
      <c r="D4" s="47" t="s">
        <v>111</v>
      </c>
      <c r="E4" s="49">
        <v>5</v>
      </c>
      <c r="F4" s="50" t="e">
        <f>ROUND(AVERAGE(#REF!),2)</f>
        <v>#REF!</v>
      </c>
      <c r="G4" s="50" t="e">
        <f t="shared" si="0"/>
        <v>#REF!</v>
      </c>
      <c r="H4" s="56"/>
      <c r="I4" s="56"/>
    </row>
    <row r="5" spans="1:9" ht="16.5" x14ac:dyDescent="0.25">
      <c r="A5" s="47">
        <v>3</v>
      </c>
      <c r="B5" s="48" t="s">
        <v>114</v>
      </c>
      <c r="C5" s="47" t="s">
        <v>115</v>
      </c>
      <c r="D5" s="47" t="s">
        <v>116</v>
      </c>
      <c r="E5" s="49">
        <v>1</v>
      </c>
      <c r="F5" s="50" t="e">
        <f>ROUND(AVERAGE(#REF!),2)</f>
        <v>#REF!</v>
      </c>
      <c r="G5" s="50" t="e">
        <f t="shared" si="0"/>
        <v>#REF!</v>
      </c>
      <c r="H5" s="56"/>
      <c r="I5" s="56"/>
    </row>
    <row r="6" spans="1:9" ht="16.5" x14ac:dyDescent="0.25">
      <c r="A6" s="47">
        <v>4</v>
      </c>
      <c r="B6" s="48" t="s">
        <v>117</v>
      </c>
      <c r="C6" s="47"/>
      <c r="D6" s="47" t="s">
        <v>118</v>
      </c>
      <c r="E6" s="49">
        <v>10</v>
      </c>
      <c r="F6" s="50" t="e">
        <f>ROUND(AVERAGE(#REF!),2)</f>
        <v>#REF!</v>
      </c>
      <c r="G6" s="50" t="e">
        <f t="shared" si="0"/>
        <v>#REF!</v>
      </c>
      <c r="H6" s="56"/>
      <c r="I6" s="56"/>
    </row>
    <row r="7" spans="1:9" ht="16.5" x14ac:dyDescent="0.25">
      <c r="A7" s="47">
        <v>5</v>
      </c>
      <c r="B7" s="48" t="s">
        <v>119</v>
      </c>
      <c r="C7" s="47" t="s">
        <v>120</v>
      </c>
      <c r="D7" s="47" t="s">
        <v>118</v>
      </c>
      <c r="E7" s="49">
        <v>10</v>
      </c>
      <c r="F7" s="50" t="e">
        <f>ROUND(AVERAGE(#REF!),2)</f>
        <v>#REF!</v>
      </c>
      <c r="G7" s="50" t="e">
        <f t="shared" si="0"/>
        <v>#REF!</v>
      </c>
      <c r="H7" s="56"/>
      <c r="I7" s="56"/>
    </row>
    <row r="8" spans="1:9" ht="16.5" x14ac:dyDescent="0.25">
      <c r="A8" s="47">
        <v>6</v>
      </c>
      <c r="B8" s="48" t="s">
        <v>121</v>
      </c>
      <c r="C8" s="47" t="s">
        <v>122</v>
      </c>
      <c r="D8" s="47" t="s">
        <v>118</v>
      </c>
      <c r="E8" s="49">
        <v>10</v>
      </c>
      <c r="F8" s="50" t="e">
        <f>ROUND(AVERAGE(#REF!),2)</f>
        <v>#REF!</v>
      </c>
      <c r="G8" s="50" t="e">
        <f t="shared" si="0"/>
        <v>#REF!</v>
      </c>
      <c r="H8" s="56"/>
      <c r="I8" s="56"/>
    </row>
    <row r="9" spans="1:9" ht="33" x14ac:dyDescent="0.25">
      <c r="A9" s="47">
        <v>7</v>
      </c>
      <c r="B9" s="48" t="s">
        <v>123</v>
      </c>
      <c r="C9" s="47" t="s">
        <v>120</v>
      </c>
      <c r="D9" s="47" t="s">
        <v>118</v>
      </c>
      <c r="E9" s="49">
        <v>10</v>
      </c>
      <c r="F9" s="50" t="e">
        <f>ROUND(AVERAGE(#REF!),2)</f>
        <v>#REF!</v>
      </c>
      <c r="G9" s="50" t="e">
        <f t="shared" si="0"/>
        <v>#REF!</v>
      </c>
      <c r="H9" s="56"/>
      <c r="I9" s="56"/>
    </row>
    <row r="10" spans="1:9" ht="16.5" x14ac:dyDescent="0.25">
      <c r="A10" s="47">
        <v>8</v>
      </c>
      <c r="B10" s="48" t="s">
        <v>124</v>
      </c>
      <c r="C10" s="47" t="s">
        <v>120</v>
      </c>
      <c r="D10" s="47" t="s">
        <v>118</v>
      </c>
      <c r="E10" s="49">
        <v>10</v>
      </c>
      <c r="F10" s="50" t="e">
        <f>ROUND(AVERAGE(#REF!),2)</f>
        <v>#REF!</v>
      </c>
      <c r="G10" s="50" t="e">
        <f t="shared" si="0"/>
        <v>#REF!</v>
      </c>
      <c r="H10" s="56"/>
      <c r="I10" s="56"/>
    </row>
    <row r="11" spans="1:9" ht="16.5" x14ac:dyDescent="0.25">
      <c r="A11" s="47">
        <v>9</v>
      </c>
      <c r="B11" s="48" t="s">
        <v>125</v>
      </c>
      <c r="C11" s="47" t="s">
        <v>126</v>
      </c>
      <c r="D11" s="47" t="s">
        <v>127</v>
      </c>
      <c r="E11" s="47">
        <v>5</v>
      </c>
      <c r="F11" s="50" t="e">
        <f>ROUND(AVERAGE(#REF!),2)</f>
        <v>#REF!</v>
      </c>
      <c r="G11" s="50" t="e">
        <f t="shared" si="0"/>
        <v>#REF!</v>
      </c>
      <c r="H11" s="56"/>
      <c r="I11" s="56"/>
    </row>
    <row r="12" spans="1:9" ht="33" x14ac:dyDescent="0.25">
      <c r="A12" s="47">
        <v>10</v>
      </c>
      <c r="B12" s="48" t="s">
        <v>128</v>
      </c>
      <c r="C12" s="47"/>
      <c r="D12" s="47" t="s">
        <v>111</v>
      </c>
      <c r="E12" s="49">
        <v>10</v>
      </c>
      <c r="F12" s="50" t="e">
        <f>ROUND(AVERAGE(#REF!),2)</f>
        <v>#REF!</v>
      </c>
      <c r="G12" s="50" t="e">
        <f t="shared" si="0"/>
        <v>#REF!</v>
      </c>
      <c r="H12" s="56"/>
      <c r="I12" s="56"/>
    </row>
    <row r="13" spans="1:9" ht="16.5" x14ac:dyDescent="0.25">
      <c r="A13" s="47">
        <v>11</v>
      </c>
      <c r="B13" s="48" t="s">
        <v>129</v>
      </c>
      <c r="C13" s="47"/>
      <c r="D13" s="47" t="s">
        <v>118</v>
      </c>
      <c r="E13" s="49">
        <v>10</v>
      </c>
      <c r="F13" s="50" t="e">
        <f>ROUND(AVERAGE(#REF!),2)</f>
        <v>#REF!</v>
      </c>
      <c r="G13" s="50" t="e">
        <f t="shared" si="0"/>
        <v>#REF!</v>
      </c>
      <c r="H13" s="56"/>
      <c r="I13" s="56"/>
    </row>
    <row r="14" spans="1:9" ht="33" x14ac:dyDescent="0.25">
      <c r="A14" s="47">
        <v>12</v>
      </c>
      <c r="B14" s="48" t="s">
        <v>130</v>
      </c>
      <c r="C14" s="47" t="s">
        <v>131</v>
      </c>
      <c r="D14" s="47" t="s">
        <v>127</v>
      </c>
      <c r="E14" s="49">
        <v>10</v>
      </c>
      <c r="F14" s="50" t="e">
        <f>ROUND(AVERAGE(#REF!),2)</f>
        <v>#REF!</v>
      </c>
      <c r="G14" s="50" t="e">
        <f t="shared" si="0"/>
        <v>#REF!</v>
      </c>
      <c r="H14" s="56"/>
      <c r="I14" s="56"/>
    </row>
    <row r="15" spans="1:9" ht="33" x14ac:dyDescent="0.25">
      <c r="A15" s="47">
        <v>13</v>
      </c>
      <c r="B15" s="48" t="s">
        <v>132</v>
      </c>
      <c r="C15" s="47" t="s">
        <v>131</v>
      </c>
      <c r="D15" s="47" t="s">
        <v>127</v>
      </c>
      <c r="E15" s="49">
        <v>10</v>
      </c>
      <c r="F15" s="50" t="e">
        <f>ROUND(AVERAGE(#REF!),2)</f>
        <v>#REF!</v>
      </c>
      <c r="G15" s="50" t="e">
        <f t="shared" si="0"/>
        <v>#REF!</v>
      </c>
      <c r="H15" s="56"/>
      <c r="I15" s="56"/>
    </row>
    <row r="16" spans="1:9" ht="33" x14ac:dyDescent="0.25">
      <c r="A16" s="47">
        <v>14</v>
      </c>
      <c r="B16" s="48" t="s">
        <v>133</v>
      </c>
      <c r="C16" s="47" t="s">
        <v>131</v>
      </c>
      <c r="D16" s="47" t="s">
        <v>127</v>
      </c>
      <c r="E16" s="49">
        <v>10</v>
      </c>
      <c r="F16" s="50" t="e">
        <f>ROUND(AVERAGE(#REF!),2)</f>
        <v>#REF!</v>
      </c>
      <c r="G16" s="50" t="e">
        <f t="shared" si="0"/>
        <v>#REF!</v>
      </c>
      <c r="H16" s="56"/>
      <c r="I16" s="56"/>
    </row>
    <row r="17" spans="1:9" ht="33" x14ac:dyDescent="0.25">
      <c r="A17" s="47">
        <v>15</v>
      </c>
      <c r="B17" s="48" t="s">
        <v>134</v>
      </c>
      <c r="C17" s="47" t="s">
        <v>131</v>
      </c>
      <c r="D17" s="47" t="s">
        <v>127</v>
      </c>
      <c r="E17" s="49">
        <v>2</v>
      </c>
      <c r="F17" s="50" t="e">
        <f>ROUND(AVERAGE(#REF!),2)</f>
        <v>#REF!</v>
      </c>
      <c r="G17" s="50" t="e">
        <f t="shared" si="0"/>
        <v>#REF!</v>
      </c>
      <c r="H17" s="56"/>
      <c r="I17" s="56"/>
    </row>
    <row r="18" spans="1:9" ht="33" x14ac:dyDescent="0.25">
      <c r="A18" s="47">
        <v>16</v>
      </c>
      <c r="B18" s="48" t="s">
        <v>135</v>
      </c>
      <c r="C18" s="47" t="s">
        <v>131</v>
      </c>
      <c r="D18" s="47" t="s">
        <v>127</v>
      </c>
      <c r="E18" s="49">
        <v>2</v>
      </c>
      <c r="F18" s="50" t="e">
        <f>ROUND(AVERAGE(#REF!),2)</f>
        <v>#REF!</v>
      </c>
      <c r="G18" s="50" t="e">
        <f t="shared" si="0"/>
        <v>#REF!</v>
      </c>
      <c r="H18" s="56"/>
      <c r="I18" s="56"/>
    </row>
    <row r="19" spans="1:9" ht="16.5" x14ac:dyDescent="0.25">
      <c r="A19" s="47">
        <v>17</v>
      </c>
      <c r="B19" s="48" t="s">
        <v>136</v>
      </c>
      <c r="C19" s="47" t="s">
        <v>137</v>
      </c>
      <c r="D19" s="47" t="s">
        <v>138</v>
      </c>
      <c r="E19" s="47">
        <v>2</v>
      </c>
      <c r="F19" s="50" t="e">
        <f>ROUND(AVERAGE(#REF!),2)</f>
        <v>#REF!</v>
      </c>
      <c r="G19" s="50" t="e">
        <f t="shared" si="0"/>
        <v>#REF!</v>
      </c>
      <c r="H19" s="56"/>
      <c r="I19" s="56"/>
    </row>
    <row r="20" spans="1:9" ht="33" x14ac:dyDescent="0.25">
      <c r="A20" s="47">
        <v>18</v>
      </c>
      <c r="B20" s="48" t="s">
        <v>139</v>
      </c>
      <c r="C20" s="47" t="s">
        <v>140</v>
      </c>
      <c r="D20" s="47" t="s">
        <v>111</v>
      </c>
      <c r="E20" s="49">
        <v>5</v>
      </c>
      <c r="F20" s="50" t="e">
        <f>ROUND(AVERAGE(#REF!),2)</f>
        <v>#REF!</v>
      </c>
      <c r="G20" s="50" t="e">
        <f t="shared" si="0"/>
        <v>#REF!</v>
      </c>
      <c r="H20" s="56"/>
      <c r="I20" s="56"/>
    </row>
    <row r="21" spans="1:9" ht="33" x14ac:dyDescent="0.25">
      <c r="A21" s="47">
        <v>19</v>
      </c>
      <c r="B21" s="48" t="s">
        <v>141</v>
      </c>
      <c r="C21" s="47" t="s">
        <v>142</v>
      </c>
      <c r="D21" s="47" t="s">
        <v>111</v>
      </c>
      <c r="E21" s="49">
        <v>5</v>
      </c>
      <c r="F21" s="50" t="e">
        <f>ROUND(AVERAGE(#REF!),2)</f>
        <v>#REF!</v>
      </c>
      <c r="G21" s="50" t="e">
        <f t="shared" si="0"/>
        <v>#REF!</v>
      </c>
      <c r="H21" s="56"/>
      <c r="I21" s="56"/>
    </row>
    <row r="22" spans="1:9" ht="16.5" x14ac:dyDescent="0.25">
      <c r="A22" s="47">
        <v>20</v>
      </c>
      <c r="B22" s="48" t="s">
        <v>143</v>
      </c>
      <c r="C22" s="47" t="s">
        <v>144</v>
      </c>
      <c r="D22" s="47" t="s">
        <v>118</v>
      </c>
      <c r="E22" s="49">
        <v>10</v>
      </c>
      <c r="F22" s="50" t="e">
        <f>ROUND(AVERAGE(#REF!),2)</f>
        <v>#REF!</v>
      </c>
      <c r="G22" s="50" t="e">
        <f t="shared" si="0"/>
        <v>#REF!</v>
      </c>
      <c r="H22" s="56"/>
      <c r="I22" s="56"/>
    </row>
    <row r="23" spans="1:9" ht="16.5" x14ac:dyDescent="0.25">
      <c r="A23" s="47">
        <v>21</v>
      </c>
      <c r="B23" s="48" t="s">
        <v>145</v>
      </c>
      <c r="C23" s="47" t="s">
        <v>146</v>
      </c>
      <c r="D23" s="47" t="s">
        <v>111</v>
      </c>
      <c r="E23" s="49">
        <v>5</v>
      </c>
      <c r="F23" s="50" t="e">
        <f>ROUND(AVERAGE(#REF!),2)</f>
        <v>#REF!</v>
      </c>
      <c r="G23" s="50" t="e">
        <f t="shared" si="0"/>
        <v>#REF!</v>
      </c>
      <c r="H23" s="56"/>
      <c r="I23" s="56"/>
    </row>
    <row r="24" spans="1:9" ht="16.5" x14ac:dyDescent="0.25">
      <c r="A24" s="47">
        <v>22</v>
      </c>
      <c r="B24" s="48" t="s">
        <v>147</v>
      </c>
      <c r="C24" s="47" t="s">
        <v>148</v>
      </c>
      <c r="D24" s="47" t="s">
        <v>111</v>
      </c>
      <c r="E24" s="49">
        <v>5</v>
      </c>
      <c r="F24" s="50" t="e">
        <f>ROUND(AVERAGE(#REF!),2)</f>
        <v>#REF!</v>
      </c>
      <c r="G24" s="50" t="e">
        <f t="shared" si="0"/>
        <v>#REF!</v>
      </c>
      <c r="H24" s="56"/>
      <c r="I24" s="56"/>
    </row>
    <row r="25" spans="1:9" ht="16.5" x14ac:dyDescent="0.25">
      <c r="A25" s="47">
        <v>23</v>
      </c>
      <c r="B25" s="48" t="s">
        <v>149</v>
      </c>
      <c r="C25" s="47" t="s">
        <v>150</v>
      </c>
      <c r="D25" s="47" t="s">
        <v>111</v>
      </c>
      <c r="E25" s="49">
        <v>2</v>
      </c>
      <c r="F25" s="50" t="e">
        <f>ROUND(AVERAGE(#REF!),2)</f>
        <v>#REF!</v>
      </c>
      <c r="G25" s="50" t="e">
        <f t="shared" si="0"/>
        <v>#REF!</v>
      </c>
      <c r="H25" s="56"/>
      <c r="I25" s="56"/>
    </row>
    <row r="26" spans="1:9" ht="33" x14ac:dyDescent="0.25">
      <c r="A26" s="47">
        <v>24</v>
      </c>
      <c r="B26" s="48" t="s">
        <v>151</v>
      </c>
      <c r="C26" s="47" t="s">
        <v>152</v>
      </c>
      <c r="D26" s="47" t="s">
        <v>111</v>
      </c>
      <c r="E26" s="49">
        <v>5</v>
      </c>
      <c r="F26" s="50" t="e">
        <f>ROUND(AVERAGE(#REF!),2)</f>
        <v>#REF!</v>
      </c>
      <c r="G26" s="50" t="e">
        <f t="shared" si="0"/>
        <v>#REF!</v>
      </c>
      <c r="H26" s="56"/>
      <c r="I26" s="56"/>
    </row>
    <row r="27" spans="1:9" ht="49.5" x14ac:dyDescent="0.25">
      <c r="A27" s="47">
        <v>25</v>
      </c>
      <c r="B27" s="48" t="s">
        <v>153</v>
      </c>
      <c r="C27" s="47" t="s">
        <v>154</v>
      </c>
      <c r="D27" s="47" t="s">
        <v>155</v>
      </c>
      <c r="E27" s="49">
        <v>5</v>
      </c>
      <c r="F27" s="50" t="e">
        <f>ROUND(AVERAGE(#REF!),2)</f>
        <v>#REF!</v>
      </c>
      <c r="G27" s="50" t="e">
        <f t="shared" si="0"/>
        <v>#REF!</v>
      </c>
      <c r="H27" s="56"/>
      <c r="I27" s="56"/>
    </row>
    <row r="28" spans="1:9" ht="33" x14ac:dyDescent="0.25">
      <c r="A28" s="47">
        <v>26</v>
      </c>
      <c r="B28" s="48" t="s">
        <v>156</v>
      </c>
      <c r="C28" s="47" t="s">
        <v>157</v>
      </c>
      <c r="D28" s="47" t="s">
        <v>138</v>
      </c>
      <c r="E28" s="49">
        <v>2</v>
      </c>
      <c r="F28" s="50" t="e">
        <f>ROUND(AVERAGE(#REF!),2)</f>
        <v>#REF!</v>
      </c>
      <c r="G28" s="50" t="e">
        <f t="shared" si="0"/>
        <v>#REF!</v>
      </c>
      <c r="H28" s="56"/>
      <c r="I28" s="56"/>
    </row>
    <row r="29" spans="1:9" ht="33" x14ac:dyDescent="0.25">
      <c r="A29" s="47">
        <v>27</v>
      </c>
      <c r="B29" s="48" t="s">
        <v>158</v>
      </c>
      <c r="C29" s="47" t="s">
        <v>159</v>
      </c>
      <c r="D29" s="47" t="s">
        <v>116</v>
      </c>
      <c r="E29" s="49">
        <v>3</v>
      </c>
      <c r="F29" s="50" t="e">
        <f>ROUND(AVERAGE(#REF!),2)</f>
        <v>#REF!</v>
      </c>
      <c r="G29" s="50" t="e">
        <f t="shared" si="0"/>
        <v>#REF!</v>
      </c>
      <c r="H29" s="56"/>
      <c r="I29" s="56"/>
    </row>
    <row r="30" spans="1:9" ht="33" x14ac:dyDescent="0.25">
      <c r="A30" s="47">
        <v>28</v>
      </c>
      <c r="B30" s="48" t="s">
        <v>160</v>
      </c>
      <c r="C30" s="47" t="s">
        <v>161</v>
      </c>
      <c r="D30" s="47" t="s">
        <v>116</v>
      </c>
      <c r="E30" s="49">
        <v>1</v>
      </c>
      <c r="F30" s="50" t="e">
        <f>ROUND(AVERAGE(#REF!),2)</f>
        <v>#REF!</v>
      </c>
      <c r="G30" s="50" t="e">
        <f t="shared" si="0"/>
        <v>#REF!</v>
      </c>
      <c r="H30" s="56"/>
      <c r="I30" s="56"/>
    </row>
    <row r="31" spans="1:9" ht="49.5" x14ac:dyDescent="0.25">
      <c r="A31" s="47">
        <v>29</v>
      </c>
      <c r="B31" s="48" t="s">
        <v>162</v>
      </c>
      <c r="C31" s="47" t="s">
        <v>161</v>
      </c>
      <c r="D31" s="47" t="s">
        <v>163</v>
      </c>
      <c r="E31" s="49">
        <v>2</v>
      </c>
      <c r="F31" s="50" t="e">
        <f>ROUND(AVERAGE(#REF!),2)</f>
        <v>#REF!</v>
      </c>
      <c r="G31" s="50" t="e">
        <f t="shared" si="0"/>
        <v>#REF!</v>
      </c>
      <c r="H31" s="56"/>
      <c r="I31" s="56"/>
    </row>
    <row r="32" spans="1:9" ht="16.5" x14ac:dyDescent="0.25">
      <c r="A32" s="47">
        <v>30</v>
      </c>
      <c r="B32" s="48" t="s">
        <v>164</v>
      </c>
      <c r="C32" s="47" t="s">
        <v>165</v>
      </c>
      <c r="D32" s="47" t="s">
        <v>163</v>
      </c>
      <c r="E32" s="49">
        <v>2</v>
      </c>
      <c r="F32" s="50" t="e">
        <f>ROUND(AVERAGE(#REF!),2)</f>
        <v>#REF!</v>
      </c>
      <c r="G32" s="50" t="e">
        <f t="shared" si="0"/>
        <v>#REF!</v>
      </c>
      <c r="H32" s="56"/>
      <c r="I32" s="56"/>
    </row>
    <row r="33" spans="1:9" ht="16.5" x14ac:dyDescent="0.25">
      <c r="A33" s="47">
        <v>31</v>
      </c>
      <c r="B33" s="48" t="s">
        <v>166</v>
      </c>
      <c r="C33" s="47" t="s">
        <v>167</v>
      </c>
      <c r="D33" s="49" t="s">
        <v>116</v>
      </c>
      <c r="E33" s="49">
        <v>30</v>
      </c>
      <c r="F33" s="50" t="e">
        <f>ROUND(AVERAGE(#REF!),2)</f>
        <v>#REF!</v>
      </c>
      <c r="G33" s="50" t="e">
        <f t="shared" si="0"/>
        <v>#REF!</v>
      </c>
      <c r="H33" s="56"/>
      <c r="I33" s="56"/>
    </row>
    <row r="34" spans="1:9" ht="49.5" x14ac:dyDescent="0.25">
      <c r="A34" s="47">
        <v>32</v>
      </c>
      <c r="B34" s="48" t="s">
        <v>168</v>
      </c>
      <c r="C34" s="47" t="s">
        <v>169</v>
      </c>
      <c r="D34" s="47" t="s">
        <v>116</v>
      </c>
      <c r="E34" s="49">
        <v>1</v>
      </c>
      <c r="F34" s="50" t="e">
        <f>ROUND(AVERAGE(#REF!),2)</f>
        <v>#REF!</v>
      </c>
      <c r="G34" s="50" t="e">
        <f t="shared" si="0"/>
        <v>#REF!</v>
      </c>
      <c r="H34" s="56"/>
      <c r="I34" s="56"/>
    </row>
    <row r="35" spans="1:9" ht="33" x14ac:dyDescent="0.25">
      <c r="A35" s="47">
        <v>33</v>
      </c>
      <c r="B35" s="48" t="s">
        <v>170</v>
      </c>
      <c r="C35" s="47" t="s">
        <v>171</v>
      </c>
      <c r="D35" s="47" t="s">
        <v>172</v>
      </c>
      <c r="E35" s="49">
        <v>5</v>
      </c>
      <c r="F35" s="50" t="e">
        <f>ROUND(AVERAGE(#REF!),2)</f>
        <v>#REF!</v>
      </c>
      <c r="G35" s="50" t="e">
        <f t="shared" ref="G35:G66" si="1">F35*E35</f>
        <v>#REF!</v>
      </c>
      <c r="H35" s="56"/>
      <c r="I35" s="56"/>
    </row>
    <row r="36" spans="1:9" ht="16.5" x14ac:dyDescent="0.25">
      <c r="A36" s="47">
        <v>34</v>
      </c>
      <c r="B36" s="48" t="s">
        <v>173</v>
      </c>
      <c r="C36" s="47" t="s">
        <v>174</v>
      </c>
      <c r="D36" s="47" t="s">
        <v>118</v>
      </c>
      <c r="E36" s="49">
        <v>10</v>
      </c>
      <c r="F36" s="50" t="e">
        <f>ROUND(AVERAGE(#REF!),2)</f>
        <v>#REF!</v>
      </c>
      <c r="G36" s="50" t="e">
        <f t="shared" si="1"/>
        <v>#REF!</v>
      </c>
      <c r="H36" s="56"/>
      <c r="I36" s="56"/>
    </row>
    <row r="37" spans="1:9" ht="16.5" x14ac:dyDescent="0.25">
      <c r="A37" s="47">
        <v>35</v>
      </c>
      <c r="B37" s="48" t="s">
        <v>175</v>
      </c>
      <c r="C37" s="47" t="s">
        <v>176</v>
      </c>
      <c r="D37" s="47" t="s">
        <v>111</v>
      </c>
      <c r="E37" s="49">
        <v>30</v>
      </c>
      <c r="F37" s="50" t="e">
        <f>ROUND(AVERAGE(#REF!),2)</f>
        <v>#REF!</v>
      </c>
      <c r="G37" s="50" t="e">
        <f t="shared" si="1"/>
        <v>#REF!</v>
      </c>
      <c r="H37" s="56"/>
      <c r="I37" s="56"/>
    </row>
    <row r="38" spans="1:9" ht="16.5" x14ac:dyDescent="0.25">
      <c r="A38" s="47">
        <v>36</v>
      </c>
      <c r="B38" s="48" t="s">
        <v>177</v>
      </c>
      <c r="C38" s="47" t="s">
        <v>178</v>
      </c>
      <c r="D38" s="47" t="s">
        <v>118</v>
      </c>
      <c r="E38" s="49">
        <v>5</v>
      </c>
      <c r="F38" s="50" t="e">
        <f>ROUND(AVERAGE(#REF!),2)</f>
        <v>#REF!</v>
      </c>
      <c r="G38" s="50" t="e">
        <f t="shared" si="1"/>
        <v>#REF!</v>
      </c>
      <c r="H38" s="56"/>
      <c r="I38" s="56"/>
    </row>
    <row r="39" spans="1:9" ht="33" x14ac:dyDescent="0.25">
      <c r="A39" s="47">
        <v>37</v>
      </c>
      <c r="B39" s="48" t="s">
        <v>179</v>
      </c>
      <c r="C39" s="47" t="s">
        <v>180</v>
      </c>
      <c r="D39" s="47" t="s">
        <v>181</v>
      </c>
      <c r="E39" s="49">
        <v>5</v>
      </c>
      <c r="F39" s="50" t="e">
        <f>ROUND(AVERAGE(#REF!),2)</f>
        <v>#REF!</v>
      </c>
      <c r="G39" s="50" t="e">
        <f t="shared" si="1"/>
        <v>#REF!</v>
      </c>
      <c r="H39" s="56"/>
      <c r="I39" s="56"/>
    </row>
    <row r="40" spans="1:9" ht="33" x14ac:dyDescent="0.25">
      <c r="A40" s="47">
        <v>38</v>
      </c>
      <c r="B40" s="48" t="s">
        <v>182</v>
      </c>
      <c r="C40" s="47" t="s">
        <v>183</v>
      </c>
      <c r="D40" s="47" t="s">
        <v>111</v>
      </c>
      <c r="E40" s="47">
        <v>20</v>
      </c>
      <c r="F40" s="50" t="e">
        <f>ROUND(AVERAGE(#REF!),2)</f>
        <v>#REF!</v>
      </c>
      <c r="G40" s="50" t="e">
        <f t="shared" si="1"/>
        <v>#REF!</v>
      </c>
      <c r="H40" s="56"/>
      <c r="I40" s="56"/>
    </row>
    <row r="41" spans="1:9" ht="16.5" x14ac:dyDescent="0.25">
      <c r="A41" s="47">
        <v>39</v>
      </c>
      <c r="B41" s="48" t="s">
        <v>184</v>
      </c>
      <c r="C41" s="47" t="s">
        <v>185</v>
      </c>
      <c r="D41" s="47" t="s">
        <v>111</v>
      </c>
      <c r="E41" s="49">
        <v>50</v>
      </c>
      <c r="F41" s="50" t="e">
        <f>ROUND(AVERAGE(#REF!),2)</f>
        <v>#REF!</v>
      </c>
      <c r="G41" s="50" t="e">
        <f t="shared" si="1"/>
        <v>#REF!</v>
      </c>
      <c r="H41" s="56"/>
      <c r="I41" s="56"/>
    </row>
    <row r="42" spans="1:9" ht="16.5" x14ac:dyDescent="0.25">
      <c r="A42" s="47">
        <v>40</v>
      </c>
      <c r="B42" s="48" t="s">
        <v>186</v>
      </c>
      <c r="C42" s="47" t="s">
        <v>185</v>
      </c>
      <c r="D42" s="47" t="s">
        <v>111</v>
      </c>
      <c r="E42" s="49">
        <v>50</v>
      </c>
      <c r="F42" s="50" t="e">
        <f>ROUND(AVERAGE(#REF!),2)</f>
        <v>#REF!</v>
      </c>
      <c r="G42" s="50" t="e">
        <f t="shared" si="1"/>
        <v>#REF!</v>
      </c>
      <c r="H42" s="56"/>
      <c r="I42" s="56"/>
    </row>
    <row r="43" spans="1:9" ht="33" x14ac:dyDescent="0.25">
      <c r="A43" s="47">
        <v>41</v>
      </c>
      <c r="B43" s="48" t="s">
        <v>187</v>
      </c>
      <c r="C43" s="47" t="s">
        <v>188</v>
      </c>
      <c r="D43" s="47" t="s">
        <v>116</v>
      </c>
      <c r="E43" s="49">
        <v>5</v>
      </c>
      <c r="F43" s="50" t="e">
        <f>ROUND(AVERAGE(#REF!),2)</f>
        <v>#REF!</v>
      </c>
      <c r="G43" s="50" t="e">
        <f t="shared" si="1"/>
        <v>#REF!</v>
      </c>
      <c r="H43" s="56"/>
      <c r="I43" s="56"/>
    </row>
    <row r="44" spans="1:9" ht="33" x14ac:dyDescent="0.25">
      <c r="A44" s="47">
        <v>42</v>
      </c>
      <c r="B44" s="48" t="s">
        <v>189</v>
      </c>
      <c r="C44" s="47" t="s">
        <v>190</v>
      </c>
      <c r="D44" s="47" t="s">
        <v>191</v>
      </c>
      <c r="E44" s="51">
        <v>10</v>
      </c>
      <c r="F44" s="50" t="e">
        <f>ROUND(AVERAGE(#REF!),2)</f>
        <v>#REF!</v>
      </c>
      <c r="G44" s="50" t="e">
        <f t="shared" si="1"/>
        <v>#REF!</v>
      </c>
      <c r="H44" s="56"/>
      <c r="I44" s="56"/>
    </row>
    <row r="45" spans="1:9" ht="33" x14ac:dyDescent="0.25">
      <c r="A45" s="47">
        <v>43</v>
      </c>
      <c r="B45" s="48" t="s">
        <v>192</v>
      </c>
      <c r="C45" s="47" t="s">
        <v>193</v>
      </c>
      <c r="D45" s="47" t="s">
        <v>116</v>
      </c>
      <c r="E45" s="47">
        <v>5</v>
      </c>
      <c r="F45" s="50" t="e">
        <f>ROUND(AVERAGE(#REF!),2)</f>
        <v>#REF!</v>
      </c>
      <c r="G45" s="50" t="e">
        <f t="shared" si="1"/>
        <v>#REF!</v>
      </c>
      <c r="H45" s="56"/>
      <c r="I45" s="56"/>
    </row>
    <row r="46" spans="1:9" ht="49.5" x14ac:dyDescent="0.25">
      <c r="A46" s="47">
        <v>44</v>
      </c>
      <c r="B46" s="48" t="s">
        <v>194</v>
      </c>
      <c r="C46" s="47" t="s">
        <v>195</v>
      </c>
      <c r="D46" s="47" t="s">
        <v>196</v>
      </c>
      <c r="E46" s="49">
        <v>10</v>
      </c>
      <c r="F46" s="50" t="e">
        <f>ROUND(AVERAGE(#REF!),2)</f>
        <v>#REF!</v>
      </c>
      <c r="G46" s="50" t="e">
        <f t="shared" si="1"/>
        <v>#REF!</v>
      </c>
      <c r="H46" s="56"/>
      <c r="I46" s="56"/>
    </row>
    <row r="47" spans="1:9" ht="49.5" x14ac:dyDescent="0.25">
      <c r="A47" s="47">
        <v>45</v>
      </c>
      <c r="B47" s="48" t="s">
        <v>197</v>
      </c>
      <c r="C47" s="47" t="s">
        <v>198</v>
      </c>
      <c r="D47" s="47" t="s">
        <v>111</v>
      </c>
      <c r="E47" s="49">
        <v>5</v>
      </c>
      <c r="F47" s="50" t="e">
        <f>ROUND(AVERAGE(#REF!),2)</f>
        <v>#REF!</v>
      </c>
      <c r="G47" s="50" t="e">
        <f t="shared" si="1"/>
        <v>#REF!</v>
      </c>
      <c r="H47" s="56"/>
      <c r="I47" s="56"/>
    </row>
    <row r="48" spans="1:9" ht="16.5" x14ac:dyDescent="0.25">
      <c r="A48" s="47">
        <v>46</v>
      </c>
      <c r="B48" s="48" t="s">
        <v>199</v>
      </c>
      <c r="C48" s="47" t="s">
        <v>200</v>
      </c>
      <c r="D48" s="47" t="s">
        <v>111</v>
      </c>
      <c r="E48" s="49">
        <v>2</v>
      </c>
      <c r="F48" s="50" t="e">
        <f>ROUND(AVERAGE(#REF!),2)</f>
        <v>#REF!</v>
      </c>
      <c r="G48" s="50" t="e">
        <f t="shared" si="1"/>
        <v>#REF!</v>
      </c>
      <c r="H48" s="56"/>
      <c r="I48" s="56"/>
    </row>
    <row r="49" spans="1:9" ht="16.5" x14ac:dyDescent="0.25">
      <c r="A49" s="47">
        <v>47</v>
      </c>
      <c r="B49" s="48" t="s">
        <v>201</v>
      </c>
      <c r="C49" s="47" t="s">
        <v>202</v>
      </c>
      <c r="D49" s="47" t="s">
        <v>111</v>
      </c>
      <c r="E49" s="49">
        <v>5</v>
      </c>
      <c r="F49" s="50" t="e">
        <f>ROUND(AVERAGE(#REF!),2)</f>
        <v>#REF!</v>
      </c>
      <c r="G49" s="50" t="e">
        <f t="shared" si="1"/>
        <v>#REF!</v>
      </c>
      <c r="H49" s="56"/>
      <c r="I49" s="56"/>
    </row>
    <row r="50" spans="1:9" ht="16.5" x14ac:dyDescent="0.25">
      <c r="A50" s="47">
        <v>48</v>
      </c>
      <c r="B50" s="48" t="s">
        <v>203</v>
      </c>
      <c r="C50" s="47" t="s">
        <v>204</v>
      </c>
      <c r="D50" s="47" t="s">
        <v>205</v>
      </c>
      <c r="E50" s="49">
        <v>5</v>
      </c>
      <c r="F50" s="50" t="e">
        <f>ROUND(AVERAGE(#REF!),2)</f>
        <v>#REF!</v>
      </c>
      <c r="G50" s="50" t="e">
        <f t="shared" si="1"/>
        <v>#REF!</v>
      </c>
      <c r="H50" s="56"/>
      <c r="I50" s="56"/>
    </row>
    <row r="51" spans="1:9" ht="16.5" x14ac:dyDescent="0.25">
      <c r="A51" s="47">
        <v>49</v>
      </c>
      <c r="B51" s="48" t="s">
        <v>206</v>
      </c>
      <c r="C51" s="47" t="s">
        <v>195</v>
      </c>
      <c r="D51" s="47" t="s">
        <v>207</v>
      </c>
      <c r="E51" s="49">
        <v>5</v>
      </c>
      <c r="F51" s="50" t="e">
        <f>ROUND(AVERAGE(#REF!),2)</f>
        <v>#REF!</v>
      </c>
      <c r="G51" s="50" t="e">
        <f t="shared" si="1"/>
        <v>#REF!</v>
      </c>
      <c r="H51" s="56"/>
      <c r="I51" s="56"/>
    </row>
    <row r="52" spans="1:9" ht="33" x14ac:dyDescent="0.25">
      <c r="A52" s="47">
        <v>50</v>
      </c>
      <c r="B52" s="48" t="s">
        <v>208</v>
      </c>
      <c r="C52" s="47" t="s">
        <v>195</v>
      </c>
      <c r="D52" s="47" t="s">
        <v>209</v>
      </c>
      <c r="E52" s="49">
        <v>20</v>
      </c>
      <c r="F52" s="50" t="e">
        <f>ROUND(AVERAGE(#REF!),2)</f>
        <v>#REF!</v>
      </c>
      <c r="G52" s="50" t="e">
        <f t="shared" si="1"/>
        <v>#REF!</v>
      </c>
      <c r="H52" s="56"/>
      <c r="I52" s="56"/>
    </row>
    <row r="53" spans="1:9" ht="82.5" x14ac:dyDescent="0.25">
      <c r="A53" s="47">
        <v>51</v>
      </c>
      <c r="B53" s="48" t="s">
        <v>210</v>
      </c>
      <c r="C53" s="47" t="s">
        <v>146</v>
      </c>
      <c r="D53" s="47" t="s">
        <v>111</v>
      </c>
      <c r="E53" s="49">
        <v>5</v>
      </c>
      <c r="F53" s="50" t="e">
        <f>ROUND(AVERAGE(#REF!),2)</f>
        <v>#REF!</v>
      </c>
      <c r="G53" s="50" t="e">
        <f t="shared" si="1"/>
        <v>#REF!</v>
      </c>
      <c r="H53" s="56"/>
      <c r="I53" s="56"/>
    </row>
    <row r="54" spans="1:9" ht="16.5" x14ac:dyDescent="0.25">
      <c r="A54" s="47">
        <v>52</v>
      </c>
      <c r="B54" s="48" t="s">
        <v>211</v>
      </c>
      <c r="C54" s="47" t="s">
        <v>212</v>
      </c>
      <c r="D54" s="47" t="s">
        <v>111</v>
      </c>
      <c r="E54" s="49">
        <v>10</v>
      </c>
      <c r="F54" s="50" t="e">
        <f>ROUND(AVERAGE(#REF!),2)</f>
        <v>#REF!</v>
      </c>
      <c r="G54" s="50" t="e">
        <f t="shared" si="1"/>
        <v>#REF!</v>
      </c>
      <c r="H54" s="56"/>
      <c r="I54" s="56"/>
    </row>
    <row r="55" spans="1:9" ht="16.5" x14ac:dyDescent="0.25">
      <c r="A55" s="47">
        <v>53</v>
      </c>
      <c r="B55" s="48" t="s">
        <v>213</v>
      </c>
      <c r="C55" s="47" t="s">
        <v>214</v>
      </c>
      <c r="D55" s="47" t="s">
        <v>138</v>
      </c>
      <c r="E55" s="49">
        <v>5</v>
      </c>
      <c r="F55" s="50" t="e">
        <f>ROUND(AVERAGE(#REF!),2)</f>
        <v>#REF!</v>
      </c>
      <c r="G55" s="50" t="e">
        <f t="shared" si="1"/>
        <v>#REF!</v>
      </c>
      <c r="H55" s="56"/>
      <c r="I55" s="56"/>
    </row>
    <row r="56" spans="1:9" ht="33" x14ac:dyDescent="0.25">
      <c r="A56" s="47">
        <v>54</v>
      </c>
      <c r="B56" s="48" t="s">
        <v>215</v>
      </c>
      <c r="C56" s="47" t="s">
        <v>216</v>
      </c>
      <c r="D56" s="47" t="s">
        <v>111</v>
      </c>
      <c r="E56" s="49">
        <v>2</v>
      </c>
      <c r="F56" s="50" t="e">
        <f>ROUND(AVERAGE(#REF!),2)</f>
        <v>#REF!</v>
      </c>
      <c r="G56" s="50" t="e">
        <f t="shared" si="1"/>
        <v>#REF!</v>
      </c>
      <c r="H56" s="56"/>
      <c r="I56" s="56"/>
    </row>
    <row r="57" spans="1:9" ht="49.5" x14ac:dyDescent="0.25">
      <c r="A57" s="47">
        <v>55</v>
      </c>
      <c r="B57" s="48" t="s">
        <v>217</v>
      </c>
      <c r="C57" s="47" t="s">
        <v>218</v>
      </c>
      <c r="D57" s="47" t="s">
        <v>207</v>
      </c>
      <c r="E57" s="49">
        <v>5</v>
      </c>
      <c r="F57" s="50" t="e">
        <f>ROUND(AVERAGE(#REF!),2)</f>
        <v>#REF!</v>
      </c>
      <c r="G57" s="50" t="e">
        <f t="shared" si="1"/>
        <v>#REF!</v>
      </c>
      <c r="H57" s="56"/>
      <c r="I57" s="56"/>
    </row>
    <row r="58" spans="1:9" ht="33" x14ac:dyDescent="0.25">
      <c r="A58" s="47">
        <v>56</v>
      </c>
      <c r="B58" s="48" t="s">
        <v>219</v>
      </c>
      <c r="C58" s="47" t="s">
        <v>220</v>
      </c>
      <c r="D58" s="47" t="s">
        <v>207</v>
      </c>
      <c r="E58" s="49">
        <v>3</v>
      </c>
      <c r="F58" s="50" t="e">
        <f>ROUND(AVERAGE(#REF!),2)</f>
        <v>#REF!</v>
      </c>
      <c r="G58" s="50" t="e">
        <f t="shared" si="1"/>
        <v>#REF!</v>
      </c>
      <c r="H58" s="56"/>
      <c r="I58" s="56"/>
    </row>
    <row r="59" spans="1:9" ht="33" x14ac:dyDescent="0.25">
      <c r="A59" s="47">
        <v>57</v>
      </c>
      <c r="B59" s="48" t="s">
        <v>221</v>
      </c>
      <c r="C59" s="47" t="s">
        <v>222</v>
      </c>
      <c r="D59" s="47" t="s">
        <v>223</v>
      </c>
      <c r="E59" s="49">
        <v>10</v>
      </c>
      <c r="F59" s="50" t="e">
        <f>ROUND(AVERAGE(#REF!),2)</f>
        <v>#REF!</v>
      </c>
      <c r="G59" s="50" t="e">
        <f t="shared" si="1"/>
        <v>#REF!</v>
      </c>
      <c r="H59" s="56"/>
      <c r="I59" s="56"/>
    </row>
    <row r="60" spans="1:9" ht="33" x14ac:dyDescent="0.25">
      <c r="A60" s="47">
        <v>58</v>
      </c>
      <c r="B60" s="48" t="s">
        <v>224</v>
      </c>
      <c r="C60" s="47" t="s">
        <v>225</v>
      </c>
      <c r="D60" s="47" t="s">
        <v>207</v>
      </c>
      <c r="E60" s="49">
        <v>5</v>
      </c>
      <c r="F60" s="50" t="e">
        <f>ROUND(AVERAGE(#REF!),2)</f>
        <v>#REF!</v>
      </c>
      <c r="G60" s="50" t="e">
        <f t="shared" si="1"/>
        <v>#REF!</v>
      </c>
      <c r="H60" s="56"/>
      <c r="I60" s="56"/>
    </row>
    <row r="61" spans="1:9" ht="33" x14ac:dyDescent="0.25">
      <c r="A61" s="47">
        <v>59</v>
      </c>
      <c r="B61" s="48" t="s">
        <v>226</v>
      </c>
      <c r="C61" s="47" t="s">
        <v>227</v>
      </c>
      <c r="D61" s="47" t="s">
        <v>228</v>
      </c>
      <c r="E61" s="49">
        <v>10</v>
      </c>
      <c r="F61" s="50" t="e">
        <f>ROUND(AVERAGE(#REF!),2)</f>
        <v>#REF!</v>
      </c>
      <c r="G61" s="50" t="e">
        <f t="shared" si="1"/>
        <v>#REF!</v>
      </c>
      <c r="H61" s="56"/>
      <c r="I61" s="56"/>
    </row>
    <row r="62" spans="1:9" ht="66" x14ac:dyDescent="0.25">
      <c r="A62" s="47">
        <v>60</v>
      </c>
      <c r="B62" s="48" t="s">
        <v>229</v>
      </c>
      <c r="C62" s="47" t="s">
        <v>230</v>
      </c>
      <c r="D62" s="47" t="s">
        <v>118</v>
      </c>
      <c r="E62" s="49">
        <v>5</v>
      </c>
      <c r="F62" s="50" t="e">
        <f>ROUND(AVERAGE(#REF!),2)</f>
        <v>#REF!</v>
      </c>
      <c r="G62" s="50" t="e">
        <f t="shared" si="1"/>
        <v>#REF!</v>
      </c>
      <c r="H62" s="56"/>
      <c r="I62" s="56"/>
    </row>
    <row r="63" spans="1:9" ht="16.5" x14ac:dyDescent="0.25">
      <c r="A63" s="47">
        <v>61</v>
      </c>
      <c r="B63" s="48" t="s">
        <v>231</v>
      </c>
      <c r="C63" s="47" t="s">
        <v>232</v>
      </c>
      <c r="D63" s="47" t="s">
        <v>111</v>
      </c>
      <c r="E63" s="49">
        <v>20</v>
      </c>
      <c r="F63" s="50" t="e">
        <f>ROUND(AVERAGE(#REF!),2)</f>
        <v>#REF!</v>
      </c>
      <c r="G63" s="50" t="e">
        <f t="shared" si="1"/>
        <v>#REF!</v>
      </c>
      <c r="H63" s="56"/>
      <c r="I63" s="56"/>
    </row>
    <row r="64" spans="1:9" ht="16.5" x14ac:dyDescent="0.25">
      <c r="A64" s="47">
        <v>62</v>
      </c>
      <c r="B64" s="48" t="s">
        <v>233</v>
      </c>
      <c r="C64" s="47" t="s">
        <v>232</v>
      </c>
      <c r="D64" s="47" t="s">
        <v>111</v>
      </c>
      <c r="E64" s="49">
        <v>20</v>
      </c>
      <c r="F64" s="50" t="e">
        <f>ROUND(AVERAGE(#REF!),2)</f>
        <v>#REF!</v>
      </c>
      <c r="G64" s="50" t="e">
        <f t="shared" si="1"/>
        <v>#REF!</v>
      </c>
      <c r="H64" s="56"/>
      <c r="I64" s="56"/>
    </row>
    <row r="65" spans="1:9" ht="16.5" x14ac:dyDescent="0.25">
      <c r="A65" s="47">
        <v>63</v>
      </c>
      <c r="B65" s="48" t="s">
        <v>234</v>
      </c>
      <c r="C65" s="47" t="s">
        <v>232</v>
      </c>
      <c r="D65" s="47" t="s">
        <v>111</v>
      </c>
      <c r="E65" s="49">
        <v>20</v>
      </c>
      <c r="F65" s="50" t="e">
        <f>ROUND(AVERAGE(#REF!),2)</f>
        <v>#REF!</v>
      </c>
      <c r="G65" s="50" t="e">
        <f t="shared" si="1"/>
        <v>#REF!</v>
      </c>
      <c r="H65" s="56"/>
      <c r="I65" s="56"/>
    </row>
    <row r="66" spans="1:9" ht="16.5" x14ac:dyDescent="0.25">
      <c r="A66" s="47">
        <v>64</v>
      </c>
      <c r="B66" s="48" t="s">
        <v>235</v>
      </c>
      <c r="C66" s="47" t="s">
        <v>232</v>
      </c>
      <c r="D66" s="47" t="s">
        <v>111</v>
      </c>
      <c r="E66" s="49">
        <v>10</v>
      </c>
      <c r="F66" s="50" t="e">
        <f>ROUND(AVERAGE(#REF!),2)</f>
        <v>#REF!</v>
      </c>
      <c r="G66" s="50" t="e">
        <f t="shared" si="1"/>
        <v>#REF!</v>
      </c>
      <c r="H66" s="56"/>
      <c r="I66" s="56"/>
    </row>
    <row r="67" spans="1:9" ht="16.5" x14ac:dyDescent="0.25">
      <c r="A67" s="47">
        <v>65</v>
      </c>
      <c r="B67" s="48" t="s">
        <v>236</v>
      </c>
      <c r="C67" s="47" t="s">
        <v>232</v>
      </c>
      <c r="D67" s="47" t="s">
        <v>111</v>
      </c>
      <c r="E67" s="49">
        <v>10</v>
      </c>
      <c r="F67" s="50" t="e">
        <f>ROUND(AVERAGE(#REF!),2)</f>
        <v>#REF!</v>
      </c>
      <c r="G67" s="50" t="e">
        <f t="shared" ref="G67:G98" si="2">F67*E67</f>
        <v>#REF!</v>
      </c>
      <c r="H67" s="56"/>
      <c r="I67" s="56"/>
    </row>
    <row r="68" spans="1:9" ht="16.5" x14ac:dyDescent="0.25">
      <c r="A68" s="47">
        <v>66</v>
      </c>
      <c r="B68" s="48" t="s">
        <v>237</v>
      </c>
      <c r="C68" s="47" t="s">
        <v>238</v>
      </c>
      <c r="D68" s="47" t="s">
        <v>118</v>
      </c>
      <c r="E68" s="49">
        <v>5</v>
      </c>
      <c r="F68" s="50" t="e">
        <f>ROUND(AVERAGE(#REF!),2)</f>
        <v>#REF!</v>
      </c>
      <c r="G68" s="50" t="e">
        <f t="shared" si="2"/>
        <v>#REF!</v>
      </c>
      <c r="H68" s="56"/>
      <c r="I68" s="56"/>
    </row>
    <row r="69" spans="1:9" ht="16.5" x14ac:dyDescent="0.25">
      <c r="A69" s="47">
        <v>67</v>
      </c>
      <c r="B69" s="48" t="s">
        <v>239</v>
      </c>
      <c r="C69" s="47"/>
      <c r="D69" s="47" t="s">
        <v>111</v>
      </c>
      <c r="E69" s="49">
        <v>10</v>
      </c>
      <c r="F69" s="50" t="e">
        <f>ROUND(AVERAGE(#REF!),2)</f>
        <v>#REF!</v>
      </c>
      <c r="G69" s="50" t="e">
        <f t="shared" si="2"/>
        <v>#REF!</v>
      </c>
      <c r="H69" s="56"/>
      <c r="I69" s="56"/>
    </row>
    <row r="70" spans="1:9" ht="16.5" x14ac:dyDescent="0.25">
      <c r="A70" s="47">
        <v>68</v>
      </c>
      <c r="B70" s="48" t="s">
        <v>240</v>
      </c>
      <c r="C70" s="47"/>
      <c r="D70" s="47" t="s">
        <v>118</v>
      </c>
      <c r="E70" s="49">
        <v>20</v>
      </c>
      <c r="F70" s="50" t="e">
        <f>ROUND(AVERAGE(#REF!),2)</f>
        <v>#REF!</v>
      </c>
      <c r="G70" s="50" t="e">
        <f t="shared" si="2"/>
        <v>#REF!</v>
      </c>
      <c r="H70" s="56"/>
      <c r="I70" s="56"/>
    </row>
    <row r="71" spans="1:9" ht="16.5" x14ac:dyDescent="0.25">
      <c r="A71" s="47">
        <v>69</v>
      </c>
      <c r="B71" s="48" t="s">
        <v>241</v>
      </c>
      <c r="C71" s="47" t="s">
        <v>195</v>
      </c>
      <c r="D71" s="47" t="s">
        <v>207</v>
      </c>
      <c r="E71" s="49">
        <v>10</v>
      </c>
      <c r="F71" s="50" t="e">
        <f>ROUND(AVERAGE(#REF!),2)</f>
        <v>#REF!</v>
      </c>
      <c r="G71" s="50" t="e">
        <f t="shared" si="2"/>
        <v>#REF!</v>
      </c>
      <c r="H71" s="56"/>
      <c r="I71" s="56"/>
    </row>
    <row r="72" spans="1:9" ht="16.5" x14ac:dyDescent="0.25">
      <c r="A72" s="47">
        <v>70</v>
      </c>
      <c r="B72" s="48" t="s">
        <v>242</v>
      </c>
      <c r="C72" s="47" t="s">
        <v>195</v>
      </c>
      <c r="D72" s="47" t="s">
        <v>196</v>
      </c>
      <c r="E72" s="49">
        <v>10</v>
      </c>
      <c r="F72" s="50" t="e">
        <f>ROUND(AVERAGE(#REF!),2)</f>
        <v>#REF!</v>
      </c>
      <c r="G72" s="50" t="e">
        <f t="shared" si="2"/>
        <v>#REF!</v>
      </c>
      <c r="H72" s="56"/>
      <c r="I72" s="56"/>
    </row>
    <row r="73" spans="1:9" ht="49.5" x14ac:dyDescent="0.25">
      <c r="A73" s="47">
        <v>71</v>
      </c>
      <c r="B73" s="48" t="s">
        <v>243</v>
      </c>
      <c r="C73" s="47" t="s">
        <v>244</v>
      </c>
      <c r="D73" s="47" t="s">
        <v>245</v>
      </c>
      <c r="E73" s="47">
        <v>20</v>
      </c>
      <c r="F73" s="50" t="e">
        <f>ROUND(AVERAGE(#REF!),2)</f>
        <v>#REF!</v>
      </c>
      <c r="G73" s="50" t="e">
        <f t="shared" si="2"/>
        <v>#REF!</v>
      </c>
      <c r="H73" s="56"/>
      <c r="I73" s="56"/>
    </row>
    <row r="74" spans="1:9" ht="16.5" x14ac:dyDescent="0.25">
      <c r="A74" s="47">
        <v>72</v>
      </c>
      <c r="B74" s="48" t="s">
        <v>246</v>
      </c>
      <c r="C74" s="47" t="s">
        <v>247</v>
      </c>
      <c r="D74" s="47" t="s">
        <v>196</v>
      </c>
      <c r="E74" s="49">
        <v>5</v>
      </c>
      <c r="F74" s="50" t="e">
        <f>ROUND(AVERAGE(#REF!),2)</f>
        <v>#REF!</v>
      </c>
      <c r="G74" s="50" t="e">
        <f t="shared" si="2"/>
        <v>#REF!</v>
      </c>
      <c r="H74" s="56"/>
      <c r="I74" s="56"/>
    </row>
    <row r="75" spans="1:9" ht="16.5" x14ac:dyDescent="0.25">
      <c r="A75" s="47">
        <v>73</v>
      </c>
      <c r="B75" s="48" t="s">
        <v>248</v>
      </c>
      <c r="C75" s="47"/>
      <c r="D75" s="47" t="s">
        <v>111</v>
      </c>
      <c r="E75" s="49">
        <v>50</v>
      </c>
      <c r="F75" s="50" t="e">
        <f>ROUND(AVERAGE(#REF!),2)</f>
        <v>#REF!</v>
      </c>
      <c r="G75" s="50" t="e">
        <f t="shared" si="2"/>
        <v>#REF!</v>
      </c>
      <c r="H75" s="56"/>
      <c r="I75" s="56"/>
    </row>
    <row r="76" spans="1:9" ht="49.5" x14ac:dyDescent="0.25">
      <c r="A76" s="47">
        <v>74</v>
      </c>
      <c r="B76" s="48" t="s">
        <v>249</v>
      </c>
      <c r="C76" s="47" t="s">
        <v>250</v>
      </c>
      <c r="D76" s="47" t="s">
        <v>196</v>
      </c>
      <c r="E76" s="49">
        <v>10</v>
      </c>
      <c r="F76" s="50" t="e">
        <f>ROUND(AVERAGE(#REF!),2)</f>
        <v>#REF!</v>
      </c>
      <c r="G76" s="50" t="e">
        <f t="shared" si="2"/>
        <v>#REF!</v>
      </c>
      <c r="H76" s="56"/>
      <c r="I76" s="56"/>
    </row>
    <row r="77" spans="1:9" ht="49.5" x14ac:dyDescent="0.25">
      <c r="A77" s="47">
        <v>75</v>
      </c>
      <c r="B77" s="48" t="s">
        <v>251</v>
      </c>
      <c r="C77" s="47" t="s">
        <v>252</v>
      </c>
      <c r="D77" s="47" t="s">
        <v>196</v>
      </c>
      <c r="E77" s="49">
        <v>25</v>
      </c>
      <c r="F77" s="50" t="e">
        <f>ROUND(AVERAGE(#REF!),2)</f>
        <v>#REF!</v>
      </c>
      <c r="G77" s="50" t="e">
        <f t="shared" si="2"/>
        <v>#REF!</v>
      </c>
      <c r="H77" s="56"/>
      <c r="I77" s="56"/>
    </row>
    <row r="78" spans="1:9" ht="49.5" x14ac:dyDescent="0.25">
      <c r="A78" s="47">
        <v>76</v>
      </c>
      <c r="B78" s="48" t="s">
        <v>253</v>
      </c>
      <c r="C78" s="47" t="s">
        <v>252</v>
      </c>
      <c r="D78" s="47" t="s">
        <v>196</v>
      </c>
      <c r="E78" s="49">
        <v>5</v>
      </c>
      <c r="F78" s="50" t="e">
        <f>ROUND(AVERAGE(#REF!),2)</f>
        <v>#REF!</v>
      </c>
      <c r="G78" s="50" t="e">
        <f t="shared" si="2"/>
        <v>#REF!</v>
      </c>
      <c r="H78" s="56"/>
      <c r="I78" s="56"/>
    </row>
    <row r="79" spans="1:9" ht="33" x14ac:dyDescent="0.25">
      <c r="A79" s="47">
        <v>77</v>
      </c>
      <c r="B79" s="48" t="s">
        <v>254</v>
      </c>
      <c r="C79" s="47" t="s">
        <v>252</v>
      </c>
      <c r="D79" s="47" t="s">
        <v>196</v>
      </c>
      <c r="E79" s="49">
        <v>5</v>
      </c>
      <c r="F79" s="50" t="e">
        <f>ROUND(AVERAGE(#REF!),2)</f>
        <v>#REF!</v>
      </c>
      <c r="G79" s="50" t="e">
        <f t="shared" si="2"/>
        <v>#REF!</v>
      </c>
      <c r="H79" s="56"/>
      <c r="I79" s="56"/>
    </row>
    <row r="80" spans="1:9" ht="82.5" x14ac:dyDescent="0.25">
      <c r="A80" s="47">
        <v>78</v>
      </c>
      <c r="B80" s="48" t="s">
        <v>255</v>
      </c>
      <c r="C80" s="47" t="s">
        <v>250</v>
      </c>
      <c r="D80" s="47" t="s">
        <v>207</v>
      </c>
      <c r="E80" s="49">
        <v>3</v>
      </c>
      <c r="F80" s="50" t="e">
        <f>ROUND(AVERAGE(#REF!),2)</f>
        <v>#REF!</v>
      </c>
      <c r="G80" s="50" t="e">
        <f t="shared" si="2"/>
        <v>#REF!</v>
      </c>
      <c r="H80" s="56"/>
      <c r="I80" s="56"/>
    </row>
    <row r="81" spans="1:9" ht="66" x14ac:dyDescent="0.25">
      <c r="A81" s="47">
        <v>79</v>
      </c>
      <c r="B81" s="48" t="s">
        <v>256</v>
      </c>
      <c r="C81" s="47" t="s">
        <v>252</v>
      </c>
      <c r="D81" s="47" t="s">
        <v>207</v>
      </c>
      <c r="E81" s="49">
        <v>25</v>
      </c>
      <c r="F81" s="50" t="e">
        <f>ROUND(AVERAGE(#REF!),2)</f>
        <v>#REF!</v>
      </c>
      <c r="G81" s="50" t="e">
        <f t="shared" si="2"/>
        <v>#REF!</v>
      </c>
      <c r="H81" s="56"/>
      <c r="I81" s="56"/>
    </row>
    <row r="82" spans="1:9" ht="33" x14ac:dyDescent="0.25">
      <c r="A82" s="47">
        <v>80</v>
      </c>
      <c r="B82" s="48" t="s">
        <v>257</v>
      </c>
      <c r="C82" s="47" t="s">
        <v>252</v>
      </c>
      <c r="D82" s="47" t="s">
        <v>207</v>
      </c>
      <c r="E82" s="49">
        <v>2</v>
      </c>
      <c r="F82" s="50" t="e">
        <f>ROUND(AVERAGE(#REF!),2)</f>
        <v>#REF!</v>
      </c>
      <c r="G82" s="50" t="e">
        <f t="shared" si="2"/>
        <v>#REF!</v>
      </c>
      <c r="H82" s="56"/>
      <c r="I82" s="56"/>
    </row>
    <row r="83" spans="1:9" ht="16.5" x14ac:dyDescent="0.25">
      <c r="A83" s="47">
        <v>81</v>
      </c>
      <c r="B83" s="48" t="s">
        <v>258</v>
      </c>
      <c r="C83" s="47" t="s">
        <v>259</v>
      </c>
      <c r="D83" s="47" t="s">
        <v>260</v>
      </c>
      <c r="E83" s="49">
        <v>2</v>
      </c>
      <c r="F83" s="50" t="e">
        <f>ROUND(AVERAGE(#REF!),2)</f>
        <v>#REF!</v>
      </c>
      <c r="G83" s="50" t="e">
        <f t="shared" si="2"/>
        <v>#REF!</v>
      </c>
      <c r="H83" s="56"/>
      <c r="I83" s="56"/>
    </row>
    <row r="84" spans="1:9" ht="16.5" x14ac:dyDescent="0.25">
      <c r="A84" s="47">
        <v>82</v>
      </c>
      <c r="B84" s="48" t="s">
        <v>261</v>
      </c>
      <c r="C84" s="47" t="s">
        <v>262</v>
      </c>
      <c r="D84" s="47" t="s">
        <v>111</v>
      </c>
      <c r="E84" s="49">
        <v>5</v>
      </c>
      <c r="F84" s="50" t="e">
        <f>ROUND(AVERAGE(#REF!),2)</f>
        <v>#REF!</v>
      </c>
      <c r="G84" s="50" t="e">
        <f t="shared" si="2"/>
        <v>#REF!</v>
      </c>
      <c r="H84" s="56"/>
      <c r="I84" s="56"/>
    </row>
    <row r="85" spans="1:9" ht="16.5" x14ac:dyDescent="0.25">
      <c r="A85" s="47">
        <v>83</v>
      </c>
      <c r="B85" s="48" t="s">
        <v>263</v>
      </c>
      <c r="C85" s="47" t="s">
        <v>232</v>
      </c>
      <c r="D85" s="47" t="s">
        <v>111</v>
      </c>
      <c r="E85" s="49">
        <v>20</v>
      </c>
      <c r="F85" s="50" t="e">
        <f>ROUND(AVERAGE(#REF!),2)</f>
        <v>#REF!</v>
      </c>
      <c r="G85" s="50" t="e">
        <f t="shared" si="2"/>
        <v>#REF!</v>
      </c>
      <c r="H85" s="56"/>
      <c r="I85" s="56"/>
    </row>
    <row r="86" spans="1:9" ht="16.5" x14ac:dyDescent="0.25">
      <c r="A86" s="47">
        <v>84</v>
      </c>
      <c r="B86" s="48" t="s">
        <v>264</v>
      </c>
      <c r="C86" s="47" t="s">
        <v>232</v>
      </c>
      <c r="D86" s="47" t="s">
        <v>111</v>
      </c>
      <c r="E86" s="49">
        <v>20</v>
      </c>
      <c r="F86" s="50" t="e">
        <f>ROUND(AVERAGE(#REF!),2)</f>
        <v>#REF!</v>
      </c>
      <c r="G86" s="50" t="e">
        <f t="shared" si="2"/>
        <v>#REF!</v>
      </c>
      <c r="H86" s="56"/>
      <c r="I86" s="56"/>
    </row>
    <row r="87" spans="1:9" ht="16.5" x14ac:dyDescent="0.25">
      <c r="A87" s="47">
        <v>85</v>
      </c>
      <c r="B87" s="48" t="s">
        <v>265</v>
      </c>
      <c r="C87" s="47" t="s">
        <v>232</v>
      </c>
      <c r="D87" s="47" t="s">
        <v>111</v>
      </c>
      <c r="E87" s="49">
        <v>20</v>
      </c>
      <c r="F87" s="50" t="e">
        <f>ROUND(AVERAGE(#REF!),2)</f>
        <v>#REF!</v>
      </c>
      <c r="G87" s="50" t="e">
        <f t="shared" si="2"/>
        <v>#REF!</v>
      </c>
      <c r="H87" s="56"/>
      <c r="I87" s="56"/>
    </row>
    <row r="88" spans="1:9" ht="16.5" x14ac:dyDescent="0.25">
      <c r="A88" s="47">
        <v>86</v>
      </c>
      <c r="B88" s="48" t="s">
        <v>266</v>
      </c>
      <c r="C88" s="47" t="s">
        <v>232</v>
      </c>
      <c r="D88" s="47" t="s">
        <v>111</v>
      </c>
      <c r="E88" s="49">
        <v>20</v>
      </c>
      <c r="F88" s="50" t="e">
        <f>ROUND(AVERAGE(#REF!),2)</f>
        <v>#REF!</v>
      </c>
      <c r="G88" s="50" t="e">
        <f t="shared" si="2"/>
        <v>#REF!</v>
      </c>
      <c r="H88" s="56"/>
      <c r="I88" s="56"/>
    </row>
    <row r="89" spans="1:9" ht="16.5" x14ac:dyDescent="0.25">
      <c r="A89" s="47">
        <v>87</v>
      </c>
      <c r="B89" s="48" t="s">
        <v>267</v>
      </c>
      <c r="C89" s="47" t="s">
        <v>232</v>
      </c>
      <c r="D89" s="47" t="s">
        <v>111</v>
      </c>
      <c r="E89" s="49">
        <v>20</v>
      </c>
      <c r="F89" s="50" t="e">
        <f>ROUND(AVERAGE(#REF!),2)</f>
        <v>#REF!</v>
      </c>
      <c r="G89" s="50" t="e">
        <f t="shared" si="2"/>
        <v>#REF!</v>
      </c>
      <c r="H89" s="56"/>
      <c r="I89" s="56"/>
    </row>
    <row r="90" spans="1:9" ht="16.5" x14ac:dyDescent="0.25">
      <c r="A90" s="47">
        <v>88</v>
      </c>
      <c r="B90" s="48" t="s">
        <v>268</v>
      </c>
      <c r="C90" s="47" t="s">
        <v>232</v>
      </c>
      <c r="D90" s="47" t="s">
        <v>111</v>
      </c>
      <c r="E90" s="49">
        <v>20</v>
      </c>
      <c r="F90" s="50" t="e">
        <f>ROUND(AVERAGE(#REF!),2)</f>
        <v>#REF!</v>
      </c>
      <c r="G90" s="50" t="e">
        <f t="shared" si="2"/>
        <v>#REF!</v>
      </c>
      <c r="H90" s="56"/>
      <c r="I90" s="56"/>
    </row>
    <row r="91" spans="1:9" ht="16.5" x14ac:dyDescent="0.25">
      <c r="A91" s="47">
        <v>89</v>
      </c>
      <c r="B91" s="48" t="s">
        <v>269</v>
      </c>
      <c r="C91" s="47" t="s">
        <v>225</v>
      </c>
      <c r="D91" s="47" t="s">
        <v>270</v>
      </c>
      <c r="E91" s="49">
        <v>2</v>
      </c>
      <c r="F91" s="50" t="e">
        <f>ROUND(AVERAGE(#REF!),2)</f>
        <v>#REF!</v>
      </c>
      <c r="G91" s="50" t="e">
        <f t="shared" si="2"/>
        <v>#REF!</v>
      </c>
      <c r="H91" s="56"/>
      <c r="I91" s="56"/>
    </row>
    <row r="92" spans="1:9" ht="16.5" x14ac:dyDescent="0.25">
      <c r="A92" s="47">
        <v>90</v>
      </c>
      <c r="B92" s="48" t="s">
        <v>271</v>
      </c>
      <c r="C92" s="47" t="s">
        <v>259</v>
      </c>
      <c r="D92" s="47" t="s">
        <v>260</v>
      </c>
      <c r="E92" s="49">
        <v>5</v>
      </c>
      <c r="F92" s="50" t="e">
        <f>ROUND(AVERAGE(#REF!),2)</f>
        <v>#REF!</v>
      </c>
      <c r="G92" s="50" t="e">
        <f t="shared" si="2"/>
        <v>#REF!</v>
      </c>
      <c r="H92" s="56"/>
      <c r="I92" s="56"/>
    </row>
    <row r="93" spans="1:9" ht="16.5" x14ac:dyDescent="0.25">
      <c r="A93" s="52"/>
      <c r="B93" s="53"/>
      <c r="C93" s="53"/>
      <c r="D93" s="53"/>
      <c r="E93" s="54"/>
      <c r="F93" s="55"/>
      <c r="G93" s="46" t="e">
        <f>SUM(G3:G91)</f>
        <v>#REF!</v>
      </c>
      <c r="H93" s="56"/>
      <c r="I93" s="56"/>
    </row>
    <row r="94" spans="1:9" ht="16.5" x14ac:dyDescent="0.25">
      <c r="A94" s="56"/>
      <c r="B94" s="56"/>
      <c r="C94" s="56"/>
      <c r="D94" s="56"/>
      <c r="E94" s="57"/>
      <c r="F94" s="58"/>
      <c r="G94" s="58"/>
      <c r="H94" s="56"/>
      <c r="I94" s="56"/>
    </row>
  </sheetData>
  <mergeCells count="1">
    <mergeCell ref="A1:G1"/>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7"/>
  <sheetViews>
    <sheetView topLeftCell="A255" workbookViewId="0">
      <selection activeCell="A258" sqref="A258:XFD264"/>
    </sheetView>
  </sheetViews>
  <sheetFormatPr defaultRowHeight="15" x14ac:dyDescent="0.25"/>
  <cols>
    <col min="2" max="2" width="41.140625" customWidth="1"/>
    <col min="3" max="3" width="12.42578125" customWidth="1"/>
    <col min="4" max="4" width="11.5703125" customWidth="1"/>
    <col min="5" max="5" width="12.28515625" customWidth="1"/>
    <col min="6" max="6" width="10.140625" bestFit="1" customWidth="1"/>
    <col min="7" max="7" width="12.28515625" customWidth="1"/>
  </cols>
  <sheetData>
    <row r="1" spans="1:8" ht="16.5" x14ac:dyDescent="0.25">
      <c r="A1" s="238" t="s">
        <v>272</v>
      </c>
      <c r="B1" s="239"/>
      <c r="C1" s="239"/>
      <c r="D1" s="239"/>
      <c r="E1" s="239"/>
      <c r="F1" s="239"/>
      <c r="G1" s="239"/>
      <c r="H1" s="56"/>
    </row>
    <row r="2" spans="1:8" ht="33" x14ac:dyDescent="0.25">
      <c r="A2" s="44" t="s">
        <v>104</v>
      </c>
      <c r="B2" s="44" t="s">
        <v>105</v>
      </c>
      <c r="C2" s="44" t="s">
        <v>273</v>
      </c>
      <c r="D2" s="44" t="s">
        <v>107</v>
      </c>
      <c r="E2" s="45" t="s">
        <v>108</v>
      </c>
      <c r="F2" s="46" t="s">
        <v>872</v>
      </c>
      <c r="G2" s="46" t="s">
        <v>102</v>
      </c>
      <c r="H2" s="56"/>
    </row>
    <row r="3" spans="1:8" ht="16.5" x14ac:dyDescent="0.25">
      <c r="A3" s="47">
        <v>1</v>
      </c>
      <c r="B3" s="59" t="s">
        <v>274</v>
      </c>
      <c r="C3" s="47" t="s">
        <v>275</v>
      </c>
      <c r="D3" s="49" t="s">
        <v>276</v>
      </c>
      <c r="E3" s="51">
        <v>1</v>
      </c>
      <c r="F3" s="50" t="e">
        <f>ROUND(AVERAGE(#REF!),2)</f>
        <v>#REF!</v>
      </c>
      <c r="G3" s="50" t="e">
        <f t="shared" ref="G3:G66" si="0">F3*E3</f>
        <v>#REF!</v>
      </c>
      <c r="H3" s="56"/>
    </row>
    <row r="4" spans="1:8" ht="16.5" x14ac:dyDescent="0.25">
      <c r="A4" s="47">
        <v>2</v>
      </c>
      <c r="B4" s="59" t="s">
        <v>277</v>
      </c>
      <c r="C4" s="47" t="s">
        <v>278</v>
      </c>
      <c r="D4" s="49" t="s">
        <v>276</v>
      </c>
      <c r="E4" s="49">
        <v>5</v>
      </c>
      <c r="F4" s="50" t="e">
        <f>ROUND(AVERAGE(#REF!),2)</f>
        <v>#REF!</v>
      </c>
      <c r="G4" s="50" t="e">
        <f t="shared" si="0"/>
        <v>#REF!</v>
      </c>
      <c r="H4" s="56"/>
    </row>
    <row r="5" spans="1:8" ht="16.5" x14ac:dyDescent="0.25">
      <c r="A5" s="47">
        <v>3</v>
      </c>
      <c r="B5" s="59" t="s">
        <v>279</v>
      </c>
      <c r="C5" s="47" t="s">
        <v>278</v>
      </c>
      <c r="D5" s="49" t="s">
        <v>276</v>
      </c>
      <c r="E5" s="49">
        <v>5</v>
      </c>
      <c r="F5" s="50" t="e">
        <f>ROUND(AVERAGE(#REF!),2)</f>
        <v>#REF!</v>
      </c>
      <c r="G5" s="50" t="e">
        <f t="shared" si="0"/>
        <v>#REF!</v>
      </c>
      <c r="H5" s="56"/>
    </row>
    <row r="6" spans="1:8" ht="16.5" x14ac:dyDescent="0.25">
      <c r="A6" s="47">
        <v>4</v>
      </c>
      <c r="B6" s="59" t="s">
        <v>280</v>
      </c>
      <c r="C6" s="47" t="s">
        <v>278</v>
      </c>
      <c r="D6" s="49" t="s">
        <v>276</v>
      </c>
      <c r="E6" s="49">
        <v>5</v>
      </c>
      <c r="F6" s="50" t="e">
        <f>ROUND(AVERAGE(#REF!),2)</f>
        <v>#REF!</v>
      </c>
      <c r="G6" s="50" t="e">
        <f t="shared" si="0"/>
        <v>#REF!</v>
      </c>
      <c r="H6" s="56"/>
    </row>
    <row r="7" spans="1:8" ht="99" x14ac:dyDescent="0.25">
      <c r="A7" s="47">
        <v>5</v>
      </c>
      <c r="B7" s="48" t="s">
        <v>281</v>
      </c>
      <c r="C7" s="60" t="s">
        <v>282</v>
      </c>
      <c r="D7" s="61" t="s">
        <v>276</v>
      </c>
      <c r="E7" s="61">
        <v>5</v>
      </c>
      <c r="F7" s="50" t="e">
        <f>ROUND(AVERAGE(#REF!),2)</f>
        <v>#REF!</v>
      </c>
      <c r="G7" s="50" t="e">
        <f t="shared" si="0"/>
        <v>#REF!</v>
      </c>
      <c r="H7" s="56"/>
    </row>
    <row r="8" spans="1:8" ht="33" x14ac:dyDescent="0.25">
      <c r="A8" s="47">
        <v>6</v>
      </c>
      <c r="B8" s="48" t="s">
        <v>283</v>
      </c>
      <c r="C8" s="47" t="s">
        <v>284</v>
      </c>
      <c r="D8" s="49" t="s">
        <v>276</v>
      </c>
      <c r="E8" s="49">
        <v>1</v>
      </c>
      <c r="F8" s="50" t="e">
        <f>ROUND(AVERAGE(#REF!),2)</f>
        <v>#REF!</v>
      </c>
      <c r="G8" s="50" t="e">
        <f t="shared" si="0"/>
        <v>#REF!</v>
      </c>
      <c r="H8" s="56"/>
    </row>
    <row r="9" spans="1:8" ht="33" x14ac:dyDescent="0.25">
      <c r="A9" s="47">
        <v>7</v>
      </c>
      <c r="B9" s="48" t="s">
        <v>285</v>
      </c>
      <c r="C9" s="47" t="s">
        <v>286</v>
      </c>
      <c r="D9" s="49" t="s">
        <v>276</v>
      </c>
      <c r="E9" s="49">
        <v>2</v>
      </c>
      <c r="F9" s="50" t="e">
        <f>ROUND(AVERAGE(#REF!),2)</f>
        <v>#REF!</v>
      </c>
      <c r="G9" s="50" t="e">
        <f t="shared" si="0"/>
        <v>#REF!</v>
      </c>
      <c r="H9" s="56"/>
    </row>
    <row r="10" spans="1:8" ht="16.5" x14ac:dyDescent="0.25">
      <c r="A10" s="47">
        <v>8</v>
      </c>
      <c r="B10" s="48" t="s">
        <v>287</v>
      </c>
      <c r="C10" s="47" t="s">
        <v>286</v>
      </c>
      <c r="D10" s="49" t="s">
        <v>276</v>
      </c>
      <c r="E10" s="49">
        <v>5</v>
      </c>
      <c r="F10" s="50" t="e">
        <f>ROUND(AVERAGE(#REF!),2)</f>
        <v>#REF!</v>
      </c>
      <c r="G10" s="50" t="e">
        <f t="shared" si="0"/>
        <v>#REF!</v>
      </c>
      <c r="H10" s="56"/>
    </row>
    <row r="11" spans="1:8" ht="16.5" x14ac:dyDescent="0.25">
      <c r="A11" s="47">
        <v>9</v>
      </c>
      <c r="B11" s="48" t="s">
        <v>288</v>
      </c>
      <c r="C11" s="47" t="s">
        <v>286</v>
      </c>
      <c r="D11" s="49" t="s">
        <v>276</v>
      </c>
      <c r="E11" s="49">
        <v>5</v>
      </c>
      <c r="F11" s="50" t="e">
        <f>ROUND(AVERAGE(#REF!),2)</f>
        <v>#REF!</v>
      </c>
      <c r="G11" s="50" t="e">
        <f t="shared" si="0"/>
        <v>#REF!</v>
      </c>
      <c r="H11" s="56"/>
    </row>
    <row r="12" spans="1:8" ht="33" x14ac:dyDescent="0.25">
      <c r="A12" s="47">
        <v>10</v>
      </c>
      <c r="B12" s="48" t="s">
        <v>289</v>
      </c>
      <c r="C12" s="47" t="s">
        <v>278</v>
      </c>
      <c r="D12" s="49" t="s">
        <v>276</v>
      </c>
      <c r="E12" s="49">
        <v>2</v>
      </c>
      <c r="F12" s="50" t="e">
        <f>ROUND(AVERAGE(#REF!),2)</f>
        <v>#REF!</v>
      </c>
      <c r="G12" s="50" t="e">
        <f t="shared" si="0"/>
        <v>#REF!</v>
      </c>
      <c r="H12" s="56"/>
    </row>
    <row r="13" spans="1:8" ht="33" x14ac:dyDescent="0.25">
      <c r="A13" s="47">
        <v>11</v>
      </c>
      <c r="B13" s="48" t="s">
        <v>290</v>
      </c>
      <c r="C13" s="47" t="s">
        <v>278</v>
      </c>
      <c r="D13" s="49" t="s">
        <v>276</v>
      </c>
      <c r="E13" s="49">
        <v>2</v>
      </c>
      <c r="F13" s="50" t="e">
        <f>ROUND(AVERAGE(#REF!),2)</f>
        <v>#REF!</v>
      </c>
      <c r="G13" s="50" t="e">
        <f t="shared" si="0"/>
        <v>#REF!</v>
      </c>
      <c r="H13" s="56"/>
    </row>
    <row r="14" spans="1:8" ht="33" x14ac:dyDescent="0.25">
      <c r="A14" s="47">
        <v>12</v>
      </c>
      <c r="B14" s="48" t="s">
        <v>291</v>
      </c>
      <c r="C14" s="47" t="s">
        <v>278</v>
      </c>
      <c r="D14" s="49" t="s">
        <v>276</v>
      </c>
      <c r="E14" s="49">
        <v>5</v>
      </c>
      <c r="F14" s="50" t="e">
        <f>ROUND(AVERAGE(#REF!),2)</f>
        <v>#REF!</v>
      </c>
      <c r="G14" s="50" t="e">
        <f t="shared" si="0"/>
        <v>#REF!</v>
      </c>
      <c r="H14" s="56"/>
    </row>
    <row r="15" spans="1:8" ht="33" x14ac:dyDescent="0.25">
      <c r="A15" s="47">
        <v>13</v>
      </c>
      <c r="B15" s="48" t="s">
        <v>292</v>
      </c>
      <c r="C15" s="47" t="s">
        <v>278</v>
      </c>
      <c r="D15" s="49" t="s">
        <v>276</v>
      </c>
      <c r="E15" s="49">
        <v>5</v>
      </c>
      <c r="F15" s="50" t="e">
        <f>ROUND(AVERAGE(#REF!),2)</f>
        <v>#REF!</v>
      </c>
      <c r="G15" s="50" t="e">
        <f t="shared" si="0"/>
        <v>#REF!</v>
      </c>
      <c r="H15" s="56"/>
    </row>
    <row r="16" spans="1:8" ht="49.5" x14ac:dyDescent="0.25">
      <c r="A16" s="47">
        <v>14</v>
      </c>
      <c r="B16" s="48" t="s">
        <v>293</v>
      </c>
      <c r="C16" s="47" t="s">
        <v>278</v>
      </c>
      <c r="D16" s="49" t="s">
        <v>276</v>
      </c>
      <c r="E16" s="49">
        <v>5</v>
      </c>
      <c r="F16" s="50" t="e">
        <f>ROUND(AVERAGE(#REF!),2)</f>
        <v>#REF!</v>
      </c>
      <c r="G16" s="50" t="e">
        <f t="shared" si="0"/>
        <v>#REF!</v>
      </c>
      <c r="H16" s="56"/>
    </row>
    <row r="17" spans="1:8" ht="33" x14ac:dyDescent="0.25">
      <c r="A17" s="47">
        <v>15</v>
      </c>
      <c r="B17" s="48" t="s">
        <v>294</v>
      </c>
      <c r="C17" s="47" t="s">
        <v>278</v>
      </c>
      <c r="D17" s="49" t="s">
        <v>276</v>
      </c>
      <c r="E17" s="49">
        <v>5</v>
      </c>
      <c r="F17" s="50" t="e">
        <f>ROUND(AVERAGE(#REF!),2)</f>
        <v>#REF!</v>
      </c>
      <c r="G17" s="50" t="e">
        <f t="shared" si="0"/>
        <v>#REF!</v>
      </c>
      <c r="H17" s="56"/>
    </row>
    <row r="18" spans="1:8" ht="33" x14ac:dyDescent="0.25">
      <c r="A18" s="47">
        <v>16</v>
      </c>
      <c r="B18" s="48" t="s">
        <v>295</v>
      </c>
      <c r="C18" s="47" t="s">
        <v>278</v>
      </c>
      <c r="D18" s="49" t="s">
        <v>276</v>
      </c>
      <c r="E18" s="49">
        <v>5</v>
      </c>
      <c r="F18" s="50" t="e">
        <f>ROUND(AVERAGE(#REF!),2)</f>
        <v>#REF!</v>
      </c>
      <c r="G18" s="50" t="e">
        <f t="shared" si="0"/>
        <v>#REF!</v>
      </c>
      <c r="H18" s="56"/>
    </row>
    <row r="19" spans="1:8" ht="33" x14ac:dyDescent="0.25">
      <c r="A19" s="47">
        <v>17</v>
      </c>
      <c r="B19" s="48" t="s">
        <v>296</v>
      </c>
      <c r="C19" s="47" t="s">
        <v>278</v>
      </c>
      <c r="D19" s="49" t="s">
        <v>276</v>
      </c>
      <c r="E19" s="49">
        <v>5</v>
      </c>
      <c r="F19" s="50" t="e">
        <f>ROUND(AVERAGE(#REF!),2)</f>
        <v>#REF!</v>
      </c>
      <c r="G19" s="50" t="e">
        <f t="shared" si="0"/>
        <v>#REF!</v>
      </c>
      <c r="H19" s="56"/>
    </row>
    <row r="20" spans="1:8" ht="33" x14ac:dyDescent="0.25">
      <c r="A20" s="47">
        <v>18</v>
      </c>
      <c r="B20" s="48" t="s">
        <v>297</v>
      </c>
      <c r="C20" s="47" t="s">
        <v>278</v>
      </c>
      <c r="D20" s="47" t="s">
        <v>276</v>
      </c>
      <c r="E20" s="49">
        <v>5</v>
      </c>
      <c r="F20" s="50" t="e">
        <f>ROUND(AVERAGE(#REF!),2)</f>
        <v>#REF!</v>
      </c>
      <c r="G20" s="50" t="e">
        <f t="shared" si="0"/>
        <v>#REF!</v>
      </c>
      <c r="H20" s="56"/>
    </row>
    <row r="21" spans="1:8" ht="33" x14ac:dyDescent="0.25">
      <c r="A21" s="47">
        <v>19</v>
      </c>
      <c r="B21" s="48" t="s">
        <v>298</v>
      </c>
      <c r="C21" s="47" t="s">
        <v>278</v>
      </c>
      <c r="D21" s="47" t="s">
        <v>276</v>
      </c>
      <c r="E21" s="49">
        <v>5</v>
      </c>
      <c r="F21" s="50" t="e">
        <f>ROUND(AVERAGE(#REF!),2)</f>
        <v>#REF!</v>
      </c>
      <c r="G21" s="50" t="e">
        <f t="shared" si="0"/>
        <v>#REF!</v>
      </c>
      <c r="H21" s="56"/>
    </row>
    <row r="22" spans="1:8" ht="16.5" x14ac:dyDescent="0.25">
      <c r="A22" s="47">
        <v>20</v>
      </c>
      <c r="B22" s="48" t="s">
        <v>299</v>
      </c>
      <c r="C22" s="47" t="s">
        <v>278</v>
      </c>
      <c r="D22" s="47" t="s">
        <v>300</v>
      </c>
      <c r="E22" s="49">
        <v>5</v>
      </c>
      <c r="F22" s="50" t="e">
        <f>ROUND(AVERAGE(#REF!),2)</f>
        <v>#REF!</v>
      </c>
      <c r="G22" s="50" t="e">
        <f t="shared" si="0"/>
        <v>#REF!</v>
      </c>
      <c r="H22" s="56"/>
    </row>
    <row r="23" spans="1:8" ht="16.5" x14ac:dyDescent="0.25">
      <c r="A23" s="47">
        <v>21</v>
      </c>
      <c r="B23" s="48" t="s">
        <v>301</v>
      </c>
      <c r="C23" s="47" t="s">
        <v>278</v>
      </c>
      <c r="D23" s="47" t="s">
        <v>300</v>
      </c>
      <c r="E23" s="49">
        <v>10</v>
      </c>
      <c r="F23" s="50" t="e">
        <f>ROUND(AVERAGE(#REF!),2)</f>
        <v>#REF!</v>
      </c>
      <c r="G23" s="50" t="e">
        <f t="shared" si="0"/>
        <v>#REF!</v>
      </c>
      <c r="H23" s="56"/>
    </row>
    <row r="24" spans="1:8" ht="16.5" x14ac:dyDescent="0.25">
      <c r="A24" s="47">
        <v>22</v>
      </c>
      <c r="B24" s="48" t="s">
        <v>302</v>
      </c>
      <c r="C24" s="47" t="s">
        <v>278</v>
      </c>
      <c r="D24" s="49" t="s">
        <v>276</v>
      </c>
      <c r="E24" s="49">
        <v>5</v>
      </c>
      <c r="F24" s="50" t="e">
        <f>ROUND(AVERAGE(#REF!),2)</f>
        <v>#REF!</v>
      </c>
      <c r="G24" s="50" t="e">
        <f t="shared" si="0"/>
        <v>#REF!</v>
      </c>
      <c r="H24" s="56"/>
    </row>
    <row r="25" spans="1:8" ht="16.5" x14ac:dyDescent="0.25">
      <c r="A25" s="47">
        <v>23</v>
      </c>
      <c r="B25" s="48" t="s">
        <v>303</v>
      </c>
      <c r="C25" s="47" t="s">
        <v>278</v>
      </c>
      <c r="D25" s="49" t="s">
        <v>276</v>
      </c>
      <c r="E25" s="49">
        <v>5</v>
      </c>
      <c r="F25" s="50" t="e">
        <f>ROUND(AVERAGE(#REF!),2)</f>
        <v>#REF!</v>
      </c>
      <c r="G25" s="50" t="e">
        <f t="shared" si="0"/>
        <v>#REF!</v>
      </c>
      <c r="H25" s="56"/>
    </row>
    <row r="26" spans="1:8" ht="16.5" x14ac:dyDescent="0.25">
      <c r="A26" s="47">
        <v>24</v>
      </c>
      <c r="B26" s="48" t="s">
        <v>304</v>
      </c>
      <c r="C26" s="47" t="s">
        <v>305</v>
      </c>
      <c r="D26" s="49" t="s">
        <v>276</v>
      </c>
      <c r="E26" s="49">
        <v>10</v>
      </c>
      <c r="F26" s="50" t="e">
        <f>ROUND(AVERAGE(#REF!),2)</f>
        <v>#REF!</v>
      </c>
      <c r="G26" s="50" t="e">
        <f t="shared" si="0"/>
        <v>#REF!</v>
      </c>
      <c r="H26" s="56"/>
    </row>
    <row r="27" spans="1:8" ht="16.5" x14ac:dyDescent="0.25">
      <c r="A27" s="47">
        <v>25</v>
      </c>
      <c r="B27" s="48" t="s">
        <v>306</v>
      </c>
      <c r="C27" s="47" t="s">
        <v>305</v>
      </c>
      <c r="D27" s="49" t="s">
        <v>276</v>
      </c>
      <c r="E27" s="49">
        <v>10</v>
      </c>
      <c r="F27" s="50" t="e">
        <f>ROUND(AVERAGE(#REF!),2)</f>
        <v>#REF!</v>
      </c>
      <c r="G27" s="50" t="e">
        <f t="shared" si="0"/>
        <v>#REF!</v>
      </c>
      <c r="H27" s="56"/>
    </row>
    <row r="28" spans="1:8" ht="33" x14ac:dyDescent="0.25">
      <c r="A28" s="47">
        <v>26</v>
      </c>
      <c r="B28" s="48" t="s">
        <v>307</v>
      </c>
      <c r="C28" s="47" t="s">
        <v>305</v>
      </c>
      <c r="D28" s="49" t="s">
        <v>308</v>
      </c>
      <c r="E28" s="49">
        <v>30</v>
      </c>
      <c r="F28" s="50" t="e">
        <f>ROUND(AVERAGE(#REF!),2)</f>
        <v>#REF!</v>
      </c>
      <c r="G28" s="50" t="e">
        <f t="shared" si="0"/>
        <v>#REF!</v>
      </c>
      <c r="H28" s="56"/>
    </row>
    <row r="29" spans="1:8" ht="16.5" x14ac:dyDescent="0.25">
      <c r="A29" s="47">
        <v>27</v>
      </c>
      <c r="B29" s="48" t="s">
        <v>309</v>
      </c>
      <c r="C29" s="47" t="s">
        <v>305</v>
      </c>
      <c r="D29" s="49" t="s">
        <v>308</v>
      </c>
      <c r="E29" s="49">
        <v>5</v>
      </c>
      <c r="F29" s="50" t="e">
        <f>ROUND(AVERAGE(#REF!),2)</f>
        <v>#REF!</v>
      </c>
      <c r="G29" s="50" t="e">
        <f t="shared" si="0"/>
        <v>#REF!</v>
      </c>
      <c r="H29" s="56"/>
    </row>
    <row r="30" spans="1:8" ht="16.5" x14ac:dyDescent="0.25">
      <c r="A30" s="47">
        <v>28</v>
      </c>
      <c r="B30" s="48" t="s">
        <v>310</v>
      </c>
      <c r="C30" s="47" t="s">
        <v>311</v>
      </c>
      <c r="D30" s="49" t="s">
        <v>308</v>
      </c>
      <c r="E30" s="49">
        <v>10</v>
      </c>
      <c r="F30" s="50" t="e">
        <f>ROUND(AVERAGE(#REF!),2)</f>
        <v>#REF!</v>
      </c>
      <c r="G30" s="50" t="e">
        <f t="shared" si="0"/>
        <v>#REF!</v>
      </c>
      <c r="H30" s="56"/>
    </row>
    <row r="31" spans="1:8" ht="16.5" x14ac:dyDescent="0.25">
      <c r="A31" s="47">
        <v>29</v>
      </c>
      <c r="B31" s="48" t="s">
        <v>312</v>
      </c>
      <c r="C31" s="47" t="s">
        <v>311</v>
      </c>
      <c r="D31" s="49" t="s">
        <v>276</v>
      </c>
      <c r="E31" s="49">
        <v>5</v>
      </c>
      <c r="F31" s="50" t="e">
        <f>ROUND(AVERAGE(#REF!),2)</f>
        <v>#REF!</v>
      </c>
      <c r="G31" s="50" t="e">
        <f t="shared" si="0"/>
        <v>#REF!</v>
      </c>
      <c r="H31" s="56"/>
    </row>
    <row r="32" spans="1:8" ht="66" x14ac:dyDescent="0.25">
      <c r="A32" s="47">
        <v>30</v>
      </c>
      <c r="B32" s="48" t="s">
        <v>313</v>
      </c>
      <c r="C32" s="47" t="s">
        <v>311</v>
      </c>
      <c r="D32" s="49" t="s">
        <v>276</v>
      </c>
      <c r="E32" s="49">
        <v>1</v>
      </c>
      <c r="F32" s="50" t="e">
        <f>ROUND(AVERAGE(#REF!),2)</f>
        <v>#REF!</v>
      </c>
      <c r="G32" s="50" t="e">
        <f t="shared" si="0"/>
        <v>#REF!</v>
      </c>
      <c r="H32" s="56"/>
    </row>
    <row r="33" spans="1:8" ht="33" x14ac:dyDescent="0.25">
      <c r="A33" s="47">
        <v>31</v>
      </c>
      <c r="B33" s="48" t="s">
        <v>314</v>
      </c>
      <c r="C33" s="47" t="s">
        <v>315</v>
      </c>
      <c r="D33" s="49" t="s">
        <v>276</v>
      </c>
      <c r="E33" s="49">
        <v>3</v>
      </c>
      <c r="F33" s="50" t="e">
        <f>ROUND(AVERAGE(#REF!),2)</f>
        <v>#REF!</v>
      </c>
      <c r="G33" s="50" t="e">
        <f t="shared" si="0"/>
        <v>#REF!</v>
      </c>
      <c r="H33" s="56"/>
    </row>
    <row r="34" spans="1:8" ht="16.5" x14ac:dyDescent="0.25">
      <c r="A34" s="47">
        <v>32</v>
      </c>
      <c r="B34" s="48" t="s">
        <v>316</v>
      </c>
      <c r="C34" s="47" t="s">
        <v>317</v>
      </c>
      <c r="D34" s="49" t="s">
        <v>276</v>
      </c>
      <c r="E34" s="49">
        <v>2</v>
      </c>
      <c r="F34" s="50" t="e">
        <f>ROUND(AVERAGE(#REF!),2)</f>
        <v>#REF!</v>
      </c>
      <c r="G34" s="50" t="e">
        <f t="shared" si="0"/>
        <v>#REF!</v>
      </c>
      <c r="H34" s="56"/>
    </row>
    <row r="35" spans="1:8" ht="16.5" x14ac:dyDescent="0.25">
      <c r="A35" s="47">
        <v>33</v>
      </c>
      <c r="B35" s="48" t="s">
        <v>318</v>
      </c>
      <c r="C35" s="47" t="s">
        <v>317</v>
      </c>
      <c r="D35" s="49" t="s">
        <v>276</v>
      </c>
      <c r="E35" s="49">
        <v>2</v>
      </c>
      <c r="F35" s="50" t="e">
        <f>ROUND(AVERAGE(#REF!),2)</f>
        <v>#REF!</v>
      </c>
      <c r="G35" s="50" t="e">
        <f t="shared" si="0"/>
        <v>#REF!</v>
      </c>
      <c r="H35" s="56"/>
    </row>
    <row r="36" spans="1:8" ht="16.5" x14ac:dyDescent="0.25">
      <c r="A36" s="47">
        <v>34</v>
      </c>
      <c r="B36" s="48" t="s">
        <v>319</v>
      </c>
      <c r="C36" s="47" t="s">
        <v>317</v>
      </c>
      <c r="D36" s="49" t="s">
        <v>276</v>
      </c>
      <c r="E36" s="49">
        <v>2</v>
      </c>
      <c r="F36" s="50" t="e">
        <f>ROUND(AVERAGE(#REF!),2)</f>
        <v>#REF!</v>
      </c>
      <c r="G36" s="50" t="e">
        <f t="shared" si="0"/>
        <v>#REF!</v>
      </c>
      <c r="H36" s="56"/>
    </row>
    <row r="37" spans="1:8" ht="16.5" x14ac:dyDescent="0.25">
      <c r="A37" s="47">
        <v>35</v>
      </c>
      <c r="B37" s="48" t="s">
        <v>320</v>
      </c>
      <c r="C37" s="47" t="s">
        <v>317</v>
      </c>
      <c r="D37" s="49" t="s">
        <v>276</v>
      </c>
      <c r="E37" s="49">
        <v>2</v>
      </c>
      <c r="F37" s="50" t="e">
        <f>ROUND(AVERAGE(#REF!),2)</f>
        <v>#REF!</v>
      </c>
      <c r="G37" s="50" t="e">
        <f t="shared" si="0"/>
        <v>#REF!</v>
      </c>
      <c r="H37" s="56"/>
    </row>
    <row r="38" spans="1:8" ht="16.5" x14ac:dyDescent="0.25">
      <c r="A38" s="47">
        <v>36</v>
      </c>
      <c r="B38" s="48" t="s">
        <v>321</v>
      </c>
      <c r="C38" s="47" t="s">
        <v>317</v>
      </c>
      <c r="D38" s="49" t="s">
        <v>276</v>
      </c>
      <c r="E38" s="49">
        <v>2</v>
      </c>
      <c r="F38" s="50" t="e">
        <f>ROUND(AVERAGE(#REF!),2)</f>
        <v>#REF!</v>
      </c>
      <c r="G38" s="50" t="e">
        <f t="shared" si="0"/>
        <v>#REF!</v>
      </c>
      <c r="H38" s="56"/>
    </row>
    <row r="39" spans="1:8" ht="16.5" x14ac:dyDescent="0.25">
      <c r="A39" s="47">
        <v>37</v>
      </c>
      <c r="B39" s="48" t="s">
        <v>322</v>
      </c>
      <c r="C39" s="47" t="s">
        <v>317</v>
      </c>
      <c r="D39" s="49" t="s">
        <v>276</v>
      </c>
      <c r="E39" s="49">
        <v>2</v>
      </c>
      <c r="F39" s="50" t="e">
        <f>ROUND(AVERAGE(#REF!),2)</f>
        <v>#REF!</v>
      </c>
      <c r="G39" s="50" t="e">
        <f t="shared" si="0"/>
        <v>#REF!</v>
      </c>
      <c r="H39" s="56"/>
    </row>
    <row r="40" spans="1:8" ht="16.5" x14ac:dyDescent="0.25">
      <c r="A40" s="47">
        <v>38</v>
      </c>
      <c r="B40" s="48" t="s">
        <v>323</v>
      </c>
      <c r="C40" s="47" t="s">
        <v>317</v>
      </c>
      <c r="D40" s="49" t="s">
        <v>276</v>
      </c>
      <c r="E40" s="49">
        <v>2</v>
      </c>
      <c r="F40" s="50" t="e">
        <f>ROUND(AVERAGE(#REF!),2)</f>
        <v>#REF!</v>
      </c>
      <c r="G40" s="50" t="e">
        <f t="shared" si="0"/>
        <v>#REF!</v>
      </c>
      <c r="H40" s="56"/>
    </row>
    <row r="41" spans="1:8" ht="16.5" x14ac:dyDescent="0.25">
      <c r="A41" s="47">
        <v>39</v>
      </c>
      <c r="B41" s="48" t="s">
        <v>324</v>
      </c>
      <c r="C41" s="47" t="s">
        <v>317</v>
      </c>
      <c r="D41" s="49" t="s">
        <v>276</v>
      </c>
      <c r="E41" s="49">
        <v>2</v>
      </c>
      <c r="F41" s="50" t="e">
        <f>ROUND(AVERAGE(#REF!),2)</f>
        <v>#REF!</v>
      </c>
      <c r="G41" s="50" t="e">
        <f t="shared" si="0"/>
        <v>#REF!</v>
      </c>
      <c r="H41" s="56"/>
    </row>
    <row r="42" spans="1:8" ht="16.5" x14ac:dyDescent="0.25">
      <c r="A42" s="47">
        <v>40</v>
      </c>
      <c r="B42" s="48" t="s">
        <v>325</v>
      </c>
      <c r="C42" s="47" t="s">
        <v>278</v>
      </c>
      <c r="D42" s="49" t="s">
        <v>276</v>
      </c>
      <c r="E42" s="49">
        <v>2</v>
      </c>
      <c r="F42" s="50" t="e">
        <f>ROUND(AVERAGE(#REF!),2)</f>
        <v>#REF!</v>
      </c>
      <c r="G42" s="50" t="e">
        <f t="shared" si="0"/>
        <v>#REF!</v>
      </c>
      <c r="H42" s="56"/>
    </row>
    <row r="43" spans="1:8" ht="16.5" x14ac:dyDescent="0.25">
      <c r="A43" s="47">
        <v>41</v>
      </c>
      <c r="B43" s="48" t="s">
        <v>326</v>
      </c>
      <c r="C43" s="47" t="s">
        <v>278</v>
      </c>
      <c r="D43" s="49" t="s">
        <v>276</v>
      </c>
      <c r="E43" s="49">
        <v>2</v>
      </c>
      <c r="F43" s="50" t="e">
        <f>ROUND(AVERAGE(#REF!),2)</f>
        <v>#REF!</v>
      </c>
      <c r="G43" s="50" t="e">
        <f t="shared" si="0"/>
        <v>#REF!</v>
      </c>
      <c r="H43" s="56"/>
    </row>
    <row r="44" spans="1:8" ht="16.5" x14ac:dyDescent="0.25">
      <c r="A44" s="47">
        <v>42</v>
      </c>
      <c r="B44" s="48" t="s">
        <v>327</v>
      </c>
      <c r="C44" s="47" t="s">
        <v>278</v>
      </c>
      <c r="D44" s="49" t="s">
        <v>276</v>
      </c>
      <c r="E44" s="49">
        <v>2</v>
      </c>
      <c r="F44" s="50" t="e">
        <f>ROUND(AVERAGE(#REF!),2)</f>
        <v>#REF!</v>
      </c>
      <c r="G44" s="50" t="e">
        <f t="shared" si="0"/>
        <v>#REF!</v>
      </c>
      <c r="H44" s="56"/>
    </row>
    <row r="45" spans="1:8" ht="16.5" x14ac:dyDescent="0.25">
      <c r="A45" s="47">
        <v>43</v>
      </c>
      <c r="B45" s="48" t="s">
        <v>328</v>
      </c>
      <c r="C45" s="47" t="s">
        <v>278</v>
      </c>
      <c r="D45" s="49" t="s">
        <v>276</v>
      </c>
      <c r="E45" s="49">
        <v>2</v>
      </c>
      <c r="F45" s="50" t="e">
        <f>ROUND(AVERAGE(#REF!),2)</f>
        <v>#REF!</v>
      </c>
      <c r="G45" s="50" t="e">
        <f t="shared" si="0"/>
        <v>#REF!</v>
      </c>
      <c r="H45" s="56"/>
    </row>
    <row r="46" spans="1:8" ht="16.5" x14ac:dyDescent="0.25">
      <c r="A46" s="47">
        <v>44</v>
      </c>
      <c r="B46" s="48" t="s">
        <v>329</v>
      </c>
      <c r="C46" s="47" t="s">
        <v>278</v>
      </c>
      <c r="D46" s="49" t="s">
        <v>276</v>
      </c>
      <c r="E46" s="49">
        <v>2</v>
      </c>
      <c r="F46" s="50" t="e">
        <f>ROUND(AVERAGE(#REF!),2)</f>
        <v>#REF!</v>
      </c>
      <c r="G46" s="50" t="e">
        <f t="shared" si="0"/>
        <v>#REF!</v>
      </c>
      <c r="H46" s="56"/>
    </row>
    <row r="47" spans="1:8" ht="16.5" x14ac:dyDescent="0.25">
      <c r="A47" s="47">
        <v>45</v>
      </c>
      <c r="B47" s="48" t="s">
        <v>330</v>
      </c>
      <c r="C47" s="47" t="s">
        <v>278</v>
      </c>
      <c r="D47" s="49" t="s">
        <v>276</v>
      </c>
      <c r="E47" s="49">
        <v>2</v>
      </c>
      <c r="F47" s="50" t="e">
        <f>ROUND(AVERAGE(#REF!),2)</f>
        <v>#REF!</v>
      </c>
      <c r="G47" s="50" t="e">
        <f t="shared" si="0"/>
        <v>#REF!</v>
      </c>
      <c r="H47" s="56"/>
    </row>
    <row r="48" spans="1:8" ht="16.5" x14ac:dyDescent="0.25">
      <c r="A48" s="47">
        <v>46</v>
      </c>
      <c r="B48" s="48" t="s">
        <v>331</v>
      </c>
      <c r="C48" s="47" t="s">
        <v>278</v>
      </c>
      <c r="D48" s="49" t="s">
        <v>276</v>
      </c>
      <c r="E48" s="49">
        <v>2</v>
      </c>
      <c r="F48" s="50" t="e">
        <f>ROUND(AVERAGE(#REF!),2)</f>
        <v>#REF!</v>
      </c>
      <c r="G48" s="50" t="e">
        <f t="shared" si="0"/>
        <v>#REF!</v>
      </c>
      <c r="H48" s="56"/>
    </row>
    <row r="49" spans="1:8" ht="16.5" x14ac:dyDescent="0.25">
      <c r="A49" s="47">
        <v>47</v>
      </c>
      <c r="B49" s="48" t="s">
        <v>332</v>
      </c>
      <c r="C49" s="47" t="s">
        <v>278</v>
      </c>
      <c r="D49" s="49" t="s">
        <v>276</v>
      </c>
      <c r="E49" s="49">
        <v>2</v>
      </c>
      <c r="F49" s="50" t="e">
        <f>ROUND(AVERAGE(#REF!),2)</f>
        <v>#REF!</v>
      </c>
      <c r="G49" s="50" t="e">
        <f t="shared" si="0"/>
        <v>#REF!</v>
      </c>
      <c r="H49" s="56"/>
    </row>
    <row r="50" spans="1:8" ht="16.5" x14ac:dyDescent="0.25">
      <c r="A50" s="47">
        <v>48</v>
      </c>
      <c r="B50" s="48" t="s">
        <v>333</v>
      </c>
      <c r="C50" s="47" t="s">
        <v>278</v>
      </c>
      <c r="D50" s="49" t="s">
        <v>276</v>
      </c>
      <c r="E50" s="49">
        <v>2</v>
      </c>
      <c r="F50" s="50" t="e">
        <f>ROUND(AVERAGE(#REF!),2)</f>
        <v>#REF!</v>
      </c>
      <c r="G50" s="50" t="e">
        <f t="shared" si="0"/>
        <v>#REF!</v>
      </c>
      <c r="H50" s="56"/>
    </row>
    <row r="51" spans="1:8" ht="16.5" x14ac:dyDescent="0.25">
      <c r="A51" s="47">
        <v>49</v>
      </c>
      <c r="B51" s="48" t="s">
        <v>334</v>
      </c>
      <c r="C51" s="47" t="s">
        <v>278</v>
      </c>
      <c r="D51" s="49" t="s">
        <v>276</v>
      </c>
      <c r="E51" s="49">
        <v>2</v>
      </c>
      <c r="F51" s="50" t="e">
        <f>ROUND(AVERAGE(#REF!),2)</f>
        <v>#REF!</v>
      </c>
      <c r="G51" s="50" t="e">
        <f t="shared" si="0"/>
        <v>#REF!</v>
      </c>
      <c r="H51" s="56"/>
    </row>
    <row r="52" spans="1:8" ht="16.5" x14ac:dyDescent="0.25">
      <c r="A52" s="47">
        <v>50</v>
      </c>
      <c r="B52" s="48" t="s">
        <v>335</v>
      </c>
      <c r="C52" s="47" t="s">
        <v>278</v>
      </c>
      <c r="D52" s="47" t="s">
        <v>276</v>
      </c>
      <c r="E52" s="49">
        <v>2</v>
      </c>
      <c r="F52" s="50" t="e">
        <f>ROUND(AVERAGE(#REF!),2)</f>
        <v>#REF!</v>
      </c>
      <c r="G52" s="50" t="e">
        <f t="shared" si="0"/>
        <v>#REF!</v>
      </c>
      <c r="H52" s="56"/>
    </row>
    <row r="53" spans="1:8" ht="16.5" x14ac:dyDescent="0.25">
      <c r="A53" s="47">
        <v>51</v>
      </c>
      <c r="B53" s="48" t="s">
        <v>336</v>
      </c>
      <c r="C53" s="47" t="s">
        <v>278</v>
      </c>
      <c r="D53" s="49" t="s">
        <v>276</v>
      </c>
      <c r="E53" s="49">
        <v>2</v>
      </c>
      <c r="F53" s="50" t="e">
        <f>ROUND(AVERAGE(#REF!),2)</f>
        <v>#REF!</v>
      </c>
      <c r="G53" s="50" t="e">
        <f t="shared" si="0"/>
        <v>#REF!</v>
      </c>
      <c r="H53" s="56"/>
    </row>
    <row r="54" spans="1:8" ht="16.5" x14ac:dyDescent="0.25">
      <c r="A54" s="47">
        <v>52</v>
      </c>
      <c r="B54" s="48" t="s">
        <v>337</v>
      </c>
      <c r="C54" s="47" t="s">
        <v>278</v>
      </c>
      <c r="D54" s="47" t="s">
        <v>276</v>
      </c>
      <c r="E54" s="49">
        <v>2</v>
      </c>
      <c r="F54" s="50" t="e">
        <f>ROUND(AVERAGE(#REF!),2)</f>
        <v>#REF!</v>
      </c>
      <c r="G54" s="50" t="e">
        <f t="shared" si="0"/>
        <v>#REF!</v>
      </c>
      <c r="H54" s="56"/>
    </row>
    <row r="55" spans="1:8" ht="16.5" x14ac:dyDescent="0.25">
      <c r="A55" s="47">
        <v>53</v>
      </c>
      <c r="B55" s="48" t="s">
        <v>338</v>
      </c>
      <c r="C55" s="47" t="s">
        <v>278</v>
      </c>
      <c r="D55" s="47" t="s">
        <v>276</v>
      </c>
      <c r="E55" s="49">
        <v>2</v>
      </c>
      <c r="F55" s="50" t="e">
        <f>ROUND(AVERAGE(#REF!),2)</f>
        <v>#REF!</v>
      </c>
      <c r="G55" s="50" t="e">
        <f t="shared" si="0"/>
        <v>#REF!</v>
      </c>
      <c r="H55" s="56"/>
    </row>
    <row r="56" spans="1:8" ht="16.5" x14ac:dyDescent="0.25">
      <c r="A56" s="47">
        <v>54</v>
      </c>
      <c r="B56" s="48" t="s">
        <v>339</v>
      </c>
      <c r="C56" s="47" t="s">
        <v>278</v>
      </c>
      <c r="D56" s="47" t="s">
        <v>276</v>
      </c>
      <c r="E56" s="49">
        <v>2</v>
      </c>
      <c r="F56" s="50" t="e">
        <f>ROUND(AVERAGE(#REF!),2)</f>
        <v>#REF!</v>
      </c>
      <c r="G56" s="50" t="e">
        <f t="shared" si="0"/>
        <v>#REF!</v>
      </c>
      <c r="H56" s="56"/>
    </row>
    <row r="57" spans="1:8" ht="16.5" x14ac:dyDescent="0.25">
      <c r="A57" s="47">
        <v>55</v>
      </c>
      <c r="B57" s="48" t="s">
        <v>340</v>
      </c>
      <c r="C57" s="47" t="s">
        <v>278</v>
      </c>
      <c r="D57" s="47" t="s">
        <v>276</v>
      </c>
      <c r="E57" s="49">
        <v>2</v>
      </c>
      <c r="F57" s="50" t="e">
        <f>ROUND(AVERAGE(#REF!),2)</f>
        <v>#REF!</v>
      </c>
      <c r="G57" s="50" t="e">
        <f t="shared" si="0"/>
        <v>#REF!</v>
      </c>
      <c r="H57" s="56"/>
    </row>
    <row r="58" spans="1:8" ht="16.5" x14ac:dyDescent="0.25">
      <c r="A58" s="47">
        <v>56</v>
      </c>
      <c r="B58" s="48" t="s">
        <v>341</v>
      </c>
      <c r="C58" s="47" t="s">
        <v>342</v>
      </c>
      <c r="D58" s="49" t="s">
        <v>276</v>
      </c>
      <c r="E58" s="49">
        <v>30</v>
      </c>
      <c r="F58" s="50" t="e">
        <f>ROUND(AVERAGE(#REF!),2)</f>
        <v>#REF!</v>
      </c>
      <c r="G58" s="50" t="e">
        <f t="shared" si="0"/>
        <v>#REF!</v>
      </c>
      <c r="H58" s="56"/>
    </row>
    <row r="59" spans="1:8" ht="16.5" x14ac:dyDescent="0.25">
      <c r="A59" s="47">
        <v>57</v>
      </c>
      <c r="B59" s="48" t="s">
        <v>343</v>
      </c>
      <c r="C59" s="47" t="s">
        <v>278</v>
      </c>
      <c r="D59" s="49" t="s">
        <v>276</v>
      </c>
      <c r="E59" s="49">
        <v>10</v>
      </c>
      <c r="F59" s="50" t="e">
        <f>ROUND(AVERAGE(#REF!),2)</f>
        <v>#REF!</v>
      </c>
      <c r="G59" s="50" t="e">
        <f t="shared" si="0"/>
        <v>#REF!</v>
      </c>
      <c r="H59" s="56"/>
    </row>
    <row r="60" spans="1:8" ht="33" x14ac:dyDescent="0.25">
      <c r="A60" s="47">
        <v>58</v>
      </c>
      <c r="B60" s="48" t="s">
        <v>344</v>
      </c>
      <c r="C60" s="47" t="s">
        <v>345</v>
      </c>
      <c r="D60" s="49" t="s">
        <v>276</v>
      </c>
      <c r="E60" s="49">
        <v>1</v>
      </c>
      <c r="F60" s="50" t="e">
        <f>ROUND(AVERAGE(#REF!),2)</f>
        <v>#REF!</v>
      </c>
      <c r="G60" s="50" t="e">
        <f t="shared" si="0"/>
        <v>#REF!</v>
      </c>
      <c r="H60" s="56"/>
    </row>
    <row r="61" spans="1:8" ht="16.5" x14ac:dyDescent="0.25">
      <c r="A61" s="47">
        <v>59</v>
      </c>
      <c r="B61" s="48" t="s">
        <v>346</v>
      </c>
      <c r="C61" s="47" t="s">
        <v>342</v>
      </c>
      <c r="D61" s="49" t="s">
        <v>276</v>
      </c>
      <c r="E61" s="49">
        <v>30</v>
      </c>
      <c r="F61" s="50" t="e">
        <f>ROUND(AVERAGE(#REF!),2)</f>
        <v>#REF!</v>
      </c>
      <c r="G61" s="50" t="e">
        <f t="shared" si="0"/>
        <v>#REF!</v>
      </c>
      <c r="H61" s="56"/>
    </row>
    <row r="62" spans="1:8" ht="16.5" x14ac:dyDescent="0.25">
      <c r="A62" s="47">
        <v>60</v>
      </c>
      <c r="B62" s="48" t="s">
        <v>347</v>
      </c>
      <c r="C62" s="47" t="s">
        <v>317</v>
      </c>
      <c r="D62" s="49" t="s">
        <v>276</v>
      </c>
      <c r="E62" s="49">
        <v>1</v>
      </c>
      <c r="F62" s="50" t="e">
        <f>ROUND(AVERAGE(#REF!),2)</f>
        <v>#REF!</v>
      </c>
      <c r="G62" s="50" t="e">
        <f t="shared" si="0"/>
        <v>#REF!</v>
      </c>
      <c r="H62" s="56"/>
    </row>
    <row r="63" spans="1:8" ht="33" x14ac:dyDescent="0.25">
      <c r="A63" s="47">
        <v>61</v>
      </c>
      <c r="B63" s="48" t="s">
        <v>348</v>
      </c>
      <c r="C63" s="47" t="s">
        <v>349</v>
      </c>
      <c r="D63" s="49" t="s">
        <v>276</v>
      </c>
      <c r="E63" s="49">
        <v>5</v>
      </c>
      <c r="F63" s="50" t="e">
        <f>ROUND(AVERAGE(#REF!),2)</f>
        <v>#REF!</v>
      </c>
      <c r="G63" s="50" t="e">
        <f t="shared" si="0"/>
        <v>#REF!</v>
      </c>
      <c r="H63" s="56"/>
    </row>
    <row r="64" spans="1:8" ht="16.5" x14ac:dyDescent="0.25">
      <c r="A64" s="47">
        <v>62</v>
      </c>
      <c r="B64" s="48" t="s">
        <v>350</v>
      </c>
      <c r="C64" s="47" t="s">
        <v>278</v>
      </c>
      <c r="D64" s="49" t="s">
        <v>276</v>
      </c>
      <c r="E64" s="49">
        <v>2</v>
      </c>
      <c r="F64" s="50" t="e">
        <f>ROUND(AVERAGE(#REF!),2)</f>
        <v>#REF!</v>
      </c>
      <c r="G64" s="50" t="e">
        <f t="shared" si="0"/>
        <v>#REF!</v>
      </c>
      <c r="H64" s="56"/>
    </row>
    <row r="65" spans="1:8" ht="16.5" x14ac:dyDescent="0.25">
      <c r="A65" s="47">
        <v>63</v>
      </c>
      <c r="B65" s="48" t="s">
        <v>351</v>
      </c>
      <c r="C65" s="47" t="s">
        <v>278</v>
      </c>
      <c r="D65" s="49" t="s">
        <v>276</v>
      </c>
      <c r="E65" s="49">
        <v>2</v>
      </c>
      <c r="F65" s="50" t="e">
        <f>ROUND(AVERAGE(#REF!),2)</f>
        <v>#REF!</v>
      </c>
      <c r="G65" s="50" t="e">
        <f t="shared" si="0"/>
        <v>#REF!</v>
      </c>
      <c r="H65" s="56"/>
    </row>
    <row r="66" spans="1:8" ht="66" x14ac:dyDescent="0.25">
      <c r="A66" s="47">
        <v>64</v>
      </c>
      <c r="B66" s="48" t="s">
        <v>352</v>
      </c>
      <c r="C66" s="47" t="s">
        <v>353</v>
      </c>
      <c r="D66" s="49" t="s">
        <v>276</v>
      </c>
      <c r="E66" s="49">
        <v>30</v>
      </c>
      <c r="F66" s="50" t="e">
        <f>ROUND(AVERAGE(#REF!),2)</f>
        <v>#REF!</v>
      </c>
      <c r="G66" s="50" t="e">
        <f t="shared" si="0"/>
        <v>#REF!</v>
      </c>
      <c r="H66" s="56"/>
    </row>
    <row r="67" spans="1:8" ht="33" x14ac:dyDescent="0.25">
      <c r="A67" s="47">
        <v>65</v>
      </c>
      <c r="B67" s="48" t="s">
        <v>354</v>
      </c>
      <c r="C67" s="47" t="s">
        <v>353</v>
      </c>
      <c r="D67" s="49" t="s">
        <v>355</v>
      </c>
      <c r="E67" s="49">
        <v>3</v>
      </c>
      <c r="F67" s="50" t="e">
        <f>ROUND(AVERAGE(#REF!),2)</f>
        <v>#REF!</v>
      </c>
      <c r="G67" s="50" t="e">
        <f t="shared" ref="G67:G130" si="1">F67*E67</f>
        <v>#REF!</v>
      </c>
      <c r="H67" s="56"/>
    </row>
    <row r="68" spans="1:8" ht="16.5" x14ac:dyDescent="0.25">
      <c r="A68" s="47">
        <v>66</v>
      </c>
      <c r="B68" s="48" t="s">
        <v>356</v>
      </c>
      <c r="C68" s="47" t="s">
        <v>278</v>
      </c>
      <c r="D68" s="49" t="s">
        <v>357</v>
      </c>
      <c r="E68" s="49">
        <v>50</v>
      </c>
      <c r="F68" s="50" t="e">
        <f>ROUND(AVERAGE(#REF!),2)</f>
        <v>#REF!</v>
      </c>
      <c r="G68" s="50" t="e">
        <f t="shared" si="1"/>
        <v>#REF!</v>
      </c>
      <c r="H68" s="56"/>
    </row>
    <row r="69" spans="1:8" ht="16.5" x14ac:dyDescent="0.25">
      <c r="A69" s="47">
        <v>67</v>
      </c>
      <c r="B69" s="48" t="s">
        <v>358</v>
      </c>
      <c r="C69" s="47" t="s">
        <v>359</v>
      </c>
      <c r="D69" s="49" t="s">
        <v>276</v>
      </c>
      <c r="E69" s="49">
        <v>5</v>
      </c>
      <c r="F69" s="50" t="e">
        <f>ROUND(AVERAGE(#REF!),2)</f>
        <v>#REF!</v>
      </c>
      <c r="G69" s="50" t="e">
        <f t="shared" si="1"/>
        <v>#REF!</v>
      </c>
      <c r="H69" s="56"/>
    </row>
    <row r="70" spans="1:8" ht="49.5" x14ac:dyDescent="0.25">
      <c r="A70" s="47">
        <v>68</v>
      </c>
      <c r="B70" s="48" t="s">
        <v>360</v>
      </c>
      <c r="C70" s="47" t="s">
        <v>361</v>
      </c>
      <c r="D70" s="49" t="s">
        <v>276</v>
      </c>
      <c r="E70" s="49">
        <v>5</v>
      </c>
      <c r="F70" s="50" t="e">
        <f>ROUND(AVERAGE(#REF!),2)</f>
        <v>#REF!</v>
      </c>
      <c r="G70" s="50" t="e">
        <f t="shared" si="1"/>
        <v>#REF!</v>
      </c>
      <c r="H70" s="56"/>
    </row>
    <row r="71" spans="1:8" ht="16.5" x14ac:dyDescent="0.25">
      <c r="A71" s="47">
        <v>69</v>
      </c>
      <c r="B71" s="48" t="s">
        <v>362</v>
      </c>
      <c r="C71" s="47" t="s">
        <v>311</v>
      </c>
      <c r="D71" s="49" t="s">
        <v>276</v>
      </c>
      <c r="E71" s="49">
        <v>2</v>
      </c>
      <c r="F71" s="50" t="e">
        <f>ROUND(AVERAGE(#REF!),2)</f>
        <v>#REF!</v>
      </c>
      <c r="G71" s="50" t="e">
        <f t="shared" si="1"/>
        <v>#REF!</v>
      </c>
      <c r="H71" s="56"/>
    </row>
    <row r="72" spans="1:8" ht="16.5" x14ac:dyDescent="0.25">
      <c r="A72" s="47">
        <v>70</v>
      </c>
      <c r="B72" s="48" t="s">
        <v>363</v>
      </c>
      <c r="C72" s="47" t="s">
        <v>311</v>
      </c>
      <c r="D72" s="49" t="s">
        <v>276</v>
      </c>
      <c r="E72" s="49">
        <v>2</v>
      </c>
      <c r="F72" s="50" t="e">
        <f>ROUND(AVERAGE(#REF!),2)</f>
        <v>#REF!</v>
      </c>
      <c r="G72" s="50" t="e">
        <f t="shared" si="1"/>
        <v>#REF!</v>
      </c>
      <c r="H72" s="56"/>
    </row>
    <row r="73" spans="1:8" ht="33" x14ac:dyDescent="0.25">
      <c r="A73" s="47">
        <v>71</v>
      </c>
      <c r="B73" s="48" t="s">
        <v>364</v>
      </c>
      <c r="C73" s="47" t="s">
        <v>365</v>
      </c>
      <c r="D73" s="49" t="s">
        <v>276</v>
      </c>
      <c r="E73" s="49">
        <v>2</v>
      </c>
      <c r="F73" s="50" t="e">
        <f>ROUND(AVERAGE(#REF!),2)</f>
        <v>#REF!</v>
      </c>
      <c r="G73" s="50" t="e">
        <f t="shared" si="1"/>
        <v>#REF!</v>
      </c>
      <c r="H73" s="56"/>
    </row>
    <row r="74" spans="1:8" ht="16.5" x14ac:dyDescent="0.25">
      <c r="A74" s="47">
        <v>72</v>
      </c>
      <c r="B74" s="48" t="s">
        <v>366</v>
      </c>
      <c r="C74" s="47" t="s">
        <v>278</v>
      </c>
      <c r="D74" s="49" t="s">
        <v>276</v>
      </c>
      <c r="E74" s="49">
        <v>2</v>
      </c>
      <c r="F74" s="50" t="e">
        <f>ROUND(AVERAGE(#REF!),2)</f>
        <v>#REF!</v>
      </c>
      <c r="G74" s="50" t="e">
        <f t="shared" si="1"/>
        <v>#REF!</v>
      </c>
      <c r="H74" s="56"/>
    </row>
    <row r="75" spans="1:8" ht="16.5" x14ac:dyDescent="0.25">
      <c r="A75" s="47">
        <v>73</v>
      </c>
      <c r="B75" s="48" t="s">
        <v>367</v>
      </c>
      <c r="C75" s="47" t="s">
        <v>278</v>
      </c>
      <c r="D75" s="49" t="s">
        <v>276</v>
      </c>
      <c r="E75" s="49">
        <v>10</v>
      </c>
      <c r="F75" s="50" t="e">
        <f>ROUND(AVERAGE(#REF!),2)</f>
        <v>#REF!</v>
      </c>
      <c r="G75" s="50" t="e">
        <f t="shared" si="1"/>
        <v>#REF!</v>
      </c>
      <c r="H75" s="56"/>
    </row>
    <row r="76" spans="1:8" ht="16.5" x14ac:dyDescent="0.25">
      <c r="A76" s="47">
        <v>74</v>
      </c>
      <c r="B76" s="48" t="s">
        <v>368</v>
      </c>
      <c r="C76" s="47" t="s">
        <v>278</v>
      </c>
      <c r="D76" s="49" t="s">
        <v>276</v>
      </c>
      <c r="E76" s="49">
        <v>10</v>
      </c>
      <c r="F76" s="50" t="e">
        <f>ROUND(AVERAGE(#REF!),2)</f>
        <v>#REF!</v>
      </c>
      <c r="G76" s="50" t="e">
        <f t="shared" si="1"/>
        <v>#REF!</v>
      </c>
      <c r="H76" s="56"/>
    </row>
    <row r="77" spans="1:8" ht="16.5" x14ac:dyDescent="0.25">
      <c r="A77" s="47">
        <v>75</v>
      </c>
      <c r="B77" s="48" t="s">
        <v>369</v>
      </c>
      <c r="C77" s="47" t="s">
        <v>278</v>
      </c>
      <c r="D77" s="49" t="s">
        <v>276</v>
      </c>
      <c r="E77" s="49">
        <v>10</v>
      </c>
      <c r="F77" s="50" t="e">
        <f>ROUND(AVERAGE(#REF!),2)</f>
        <v>#REF!</v>
      </c>
      <c r="G77" s="50" t="e">
        <f t="shared" si="1"/>
        <v>#REF!</v>
      </c>
      <c r="H77" s="56"/>
    </row>
    <row r="78" spans="1:8" ht="16.5" x14ac:dyDescent="0.25">
      <c r="A78" s="47">
        <v>76</v>
      </c>
      <c r="B78" s="48" t="s">
        <v>370</v>
      </c>
      <c r="C78" s="47" t="s">
        <v>278</v>
      </c>
      <c r="D78" s="47" t="s">
        <v>276</v>
      </c>
      <c r="E78" s="49">
        <v>5</v>
      </c>
      <c r="F78" s="50" t="e">
        <f>ROUND(AVERAGE(#REF!),2)</f>
        <v>#REF!</v>
      </c>
      <c r="G78" s="50" t="e">
        <f t="shared" si="1"/>
        <v>#REF!</v>
      </c>
      <c r="H78" s="56"/>
    </row>
    <row r="79" spans="1:8" ht="16.5" x14ac:dyDescent="0.25">
      <c r="A79" s="47">
        <v>77</v>
      </c>
      <c r="B79" s="48" t="s">
        <v>371</v>
      </c>
      <c r="C79" s="47" t="s">
        <v>278</v>
      </c>
      <c r="D79" s="47" t="s">
        <v>276</v>
      </c>
      <c r="E79" s="49">
        <v>5</v>
      </c>
      <c r="F79" s="50" t="e">
        <f>ROUND(AVERAGE(#REF!),2)</f>
        <v>#REF!</v>
      </c>
      <c r="G79" s="50" t="e">
        <f t="shared" si="1"/>
        <v>#REF!</v>
      </c>
      <c r="H79" s="56"/>
    </row>
    <row r="80" spans="1:8" ht="16.5" x14ac:dyDescent="0.25">
      <c r="A80" s="47">
        <v>78</v>
      </c>
      <c r="B80" s="48" t="s">
        <v>372</v>
      </c>
      <c r="C80" s="47" t="s">
        <v>278</v>
      </c>
      <c r="D80" s="47" t="s">
        <v>276</v>
      </c>
      <c r="E80" s="49">
        <v>2</v>
      </c>
      <c r="F80" s="50" t="e">
        <f>ROUND(AVERAGE(#REF!),2)</f>
        <v>#REF!</v>
      </c>
      <c r="G80" s="50" t="e">
        <f t="shared" si="1"/>
        <v>#REF!</v>
      </c>
      <c r="H80" s="56"/>
    </row>
    <row r="81" spans="1:8" ht="16.5" x14ac:dyDescent="0.25">
      <c r="A81" s="47">
        <v>79</v>
      </c>
      <c r="B81" s="48" t="s">
        <v>373</v>
      </c>
      <c r="C81" s="47" t="s">
        <v>278</v>
      </c>
      <c r="D81" s="47" t="s">
        <v>276</v>
      </c>
      <c r="E81" s="49">
        <v>2</v>
      </c>
      <c r="F81" s="50" t="e">
        <f>ROUND(AVERAGE(#REF!),2)</f>
        <v>#REF!</v>
      </c>
      <c r="G81" s="50" t="e">
        <f t="shared" si="1"/>
        <v>#REF!</v>
      </c>
      <c r="H81" s="56"/>
    </row>
    <row r="82" spans="1:8" ht="16.5" x14ac:dyDescent="0.25">
      <c r="A82" s="47">
        <v>80</v>
      </c>
      <c r="B82" s="48" t="s">
        <v>374</v>
      </c>
      <c r="C82" s="47" t="s">
        <v>278</v>
      </c>
      <c r="D82" s="47" t="s">
        <v>276</v>
      </c>
      <c r="E82" s="49">
        <v>2</v>
      </c>
      <c r="F82" s="50" t="e">
        <f>ROUND(AVERAGE(#REF!),2)</f>
        <v>#REF!</v>
      </c>
      <c r="G82" s="50" t="e">
        <f t="shared" si="1"/>
        <v>#REF!</v>
      </c>
      <c r="H82" s="56"/>
    </row>
    <row r="83" spans="1:8" ht="16.5" x14ac:dyDescent="0.25">
      <c r="A83" s="47">
        <v>81</v>
      </c>
      <c r="B83" s="48" t="s">
        <v>375</v>
      </c>
      <c r="C83" s="47" t="s">
        <v>278</v>
      </c>
      <c r="D83" s="49" t="s">
        <v>276</v>
      </c>
      <c r="E83" s="49">
        <v>2</v>
      </c>
      <c r="F83" s="50" t="e">
        <f>ROUND(AVERAGE(#REF!),2)</f>
        <v>#REF!</v>
      </c>
      <c r="G83" s="50" t="e">
        <f t="shared" si="1"/>
        <v>#REF!</v>
      </c>
      <c r="H83" s="56"/>
    </row>
    <row r="84" spans="1:8" ht="16.5" x14ac:dyDescent="0.25">
      <c r="A84" s="47">
        <v>82</v>
      </c>
      <c r="B84" s="48" t="s">
        <v>376</v>
      </c>
      <c r="C84" s="47" t="s">
        <v>278</v>
      </c>
      <c r="D84" s="47" t="s">
        <v>276</v>
      </c>
      <c r="E84" s="49">
        <v>10</v>
      </c>
      <c r="F84" s="50" t="e">
        <f>ROUND(AVERAGE(#REF!),2)</f>
        <v>#REF!</v>
      </c>
      <c r="G84" s="50" t="e">
        <f t="shared" si="1"/>
        <v>#REF!</v>
      </c>
      <c r="H84" s="56"/>
    </row>
    <row r="85" spans="1:8" ht="16.5" x14ac:dyDescent="0.25">
      <c r="A85" s="47">
        <v>83</v>
      </c>
      <c r="B85" s="48" t="s">
        <v>377</v>
      </c>
      <c r="C85" s="47" t="s">
        <v>278</v>
      </c>
      <c r="D85" s="47" t="s">
        <v>276</v>
      </c>
      <c r="E85" s="49">
        <v>10</v>
      </c>
      <c r="F85" s="50" t="e">
        <f>ROUND(AVERAGE(#REF!),2)</f>
        <v>#REF!</v>
      </c>
      <c r="G85" s="50" t="e">
        <f t="shared" si="1"/>
        <v>#REF!</v>
      </c>
      <c r="H85" s="56"/>
    </row>
    <row r="86" spans="1:8" ht="16.5" x14ac:dyDescent="0.25">
      <c r="A86" s="47">
        <v>84</v>
      </c>
      <c r="B86" s="48" t="s">
        <v>378</v>
      </c>
      <c r="C86" s="47" t="s">
        <v>278</v>
      </c>
      <c r="D86" s="49" t="s">
        <v>276</v>
      </c>
      <c r="E86" s="49">
        <v>10</v>
      </c>
      <c r="F86" s="50" t="e">
        <f>ROUND(AVERAGE(#REF!),2)</f>
        <v>#REF!</v>
      </c>
      <c r="G86" s="50" t="e">
        <f t="shared" si="1"/>
        <v>#REF!</v>
      </c>
      <c r="H86" s="56"/>
    </row>
    <row r="87" spans="1:8" ht="16.5" x14ac:dyDescent="0.25">
      <c r="A87" s="47">
        <v>85</v>
      </c>
      <c r="B87" s="48" t="s">
        <v>379</v>
      </c>
      <c r="C87" s="47" t="s">
        <v>278</v>
      </c>
      <c r="D87" s="49" t="s">
        <v>276</v>
      </c>
      <c r="E87" s="49">
        <v>5</v>
      </c>
      <c r="F87" s="50" t="e">
        <f>ROUND(AVERAGE(#REF!),2)</f>
        <v>#REF!</v>
      </c>
      <c r="G87" s="50" t="e">
        <f t="shared" si="1"/>
        <v>#REF!</v>
      </c>
      <c r="H87" s="56"/>
    </row>
    <row r="88" spans="1:8" ht="16.5" x14ac:dyDescent="0.25">
      <c r="A88" s="47">
        <v>86</v>
      </c>
      <c r="B88" s="48" t="s">
        <v>380</v>
      </c>
      <c r="C88" s="47" t="s">
        <v>278</v>
      </c>
      <c r="D88" s="49" t="s">
        <v>276</v>
      </c>
      <c r="E88" s="49">
        <v>5</v>
      </c>
      <c r="F88" s="50" t="e">
        <f>ROUND(AVERAGE(#REF!),2)</f>
        <v>#REF!</v>
      </c>
      <c r="G88" s="50" t="e">
        <f t="shared" si="1"/>
        <v>#REF!</v>
      </c>
      <c r="H88" s="56"/>
    </row>
    <row r="89" spans="1:8" ht="16.5" x14ac:dyDescent="0.25">
      <c r="A89" s="47">
        <v>87</v>
      </c>
      <c r="B89" s="48" t="s">
        <v>381</v>
      </c>
      <c r="C89" s="47" t="s">
        <v>278</v>
      </c>
      <c r="D89" s="49" t="s">
        <v>276</v>
      </c>
      <c r="E89" s="49">
        <v>5</v>
      </c>
      <c r="F89" s="50" t="e">
        <f>ROUND(AVERAGE(#REF!),2)</f>
        <v>#REF!</v>
      </c>
      <c r="G89" s="50" t="e">
        <f t="shared" si="1"/>
        <v>#REF!</v>
      </c>
      <c r="H89" s="56"/>
    </row>
    <row r="90" spans="1:8" ht="16.5" x14ac:dyDescent="0.25">
      <c r="A90" s="47">
        <v>88</v>
      </c>
      <c r="B90" s="48" t="s">
        <v>382</v>
      </c>
      <c r="C90" s="47" t="s">
        <v>278</v>
      </c>
      <c r="D90" s="49" t="s">
        <v>276</v>
      </c>
      <c r="E90" s="49">
        <v>2</v>
      </c>
      <c r="F90" s="50" t="e">
        <f>ROUND(AVERAGE(#REF!),2)</f>
        <v>#REF!</v>
      </c>
      <c r="G90" s="50" t="e">
        <f t="shared" si="1"/>
        <v>#REF!</v>
      </c>
      <c r="H90" s="56"/>
    </row>
    <row r="91" spans="1:8" ht="16.5" x14ac:dyDescent="0.25">
      <c r="A91" s="47">
        <v>89</v>
      </c>
      <c r="B91" s="48" t="s">
        <v>383</v>
      </c>
      <c r="C91" s="47" t="s">
        <v>278</v>
      </c>
      <c r="D91" s="49" t="s">
        <v>276</v>
      </c>
      <c r="E91" s="49">
        <v>2</v>
      </c>
      <c r="F91" s="50" t="e">
        <f>ROUND(AVERAGE(#REF!),2)</f>
        <v>#REF!</v>
      </c>
      <c r="G91" s="50" t="e">
        <f t="shared" si="1"/>
        <v>#REF!</v>
      </c>
      <c r="H91" s="56"/>
    </row>
    <row r="92" spans="1:8" ht="16.5" x14ac:dyDescent="0.25">
      <c r="A92" s="47">
        <v>90</v>
      </c>
      <c r="B92" s="48" t="s">
        <v>384</v>
      </c>
      <c r="C92" s="47" t="s">
        <v>278</v>
      </c>
      <c r="D92" s="49" t="s">
        <v>276</v>
      </c>
      <c r="E92" s="49">
        <v>2</v>
      </c>
      <c r="F92" s="50" t="e">
        <f>ROUND(AVERAGE(#REF!),2)</f>
        <v>#REF!</v>
      </c>
      <c r="G92" s="50" t="e">
        <f t="shared" si="1"/>
        <v>#REF!</v>
      </c>
      <c r="H92" s="56"/>
    </row>
    <row r="93" spans="1:8" ht="16.5" x14ac:dyDescent="0.25">
      <c r="A93" s="47">
        <v>91</v>
      </c>
      <c r="B93" s="48" t="s">
        <v>385</v>
      </c>
      <c r="C93" s="47" t="s">
        <v>278</v>
      </c>
      <c r="D93" s="49" t="s">
        <v>276</v>
      </c>
      <c r="E93" s="49">
        <v>2</v>
      </c>
      <c r="F93" s="50" t="e">
        <f>ROUND(AVERAGE(#REF!),2)</f>
        <v>#REF!</v>
      </c>
      <c r="G93" s="50" t="e">
        <f t="shared" si="1"/>
        <v>#REF!</v>
      </c>
      <c r="H93" s="56"/>
    </row>
    <row r="94" spans="1:8" ht="16.5" x14ac:dyDescent="0.25">
      <c r="A94" s="47">
        <v>92</v>
      </c>
      <c r="B94" s="48" t="s">
        <v>386</v>
      </c>
      <c r="C94" s="47" t="s">
        <v>278</v>
      </c>
      <c r="D94" s="49" t="s">
        <v>276</v>
      </c>
      <c r="E94" s="49">
        <v>2</v>
      </c>
      <c r="F94" s="50" t="e">
        <f>ROUND(AVERAGE(#REF!),2)</f>
        <v>#REF!</v>
      </c>
      <c r="G94" s="50" t="e">
        <f t="shared" si="1"/>
        <v>#REF!</v>
      </c>
      <c r="H94" s="56"/>
    </row>
    <row r="95" spans="1:8" ht="16.5" x14ac:dyDescent="0.25">
      <c r="A95" s="47">
        <v>93</v>
      </c>
      <c r="B95" s="48" t="s">
        <v>387</v>
      </c>
      <c r="C95" s="47" t="s">
        <v>278</v>
      </c>
      <c r="D95" s="49" t="s">
        <v>276</v>
      </c>
      <c r="E95" s="49">
        <v>2</v>
      </c>
      <c r="F95" s="50" t="e">
        <f>ROUND(AVERAGE(#REF!),2)</f>
        <v>#REF!</v>
      </c>
      <c r="G95" s="50" t="e">
        <f t="shared" si="1"/>
        <v>#REF!</v>
      </c>
      <c r="H95" s="56"/>
    </row>
    <row r="96" spans="1:8" ht="16.5" x14ac:dyDescent="0.25">
      <c r="A96" s="47">
        <v>94</v>
      </c>
      <c r="B96" s="48" t="s">
        <v>388</v>
      </c>
      <c r="C96" s="47" t="s">
        <v>278</v>
      </c>
      <c r="D96" s="49" t="s">
        <v>276</v>
      </c>
      <c r="E96" s="49">
        <v>5</v>
      </c>
      <c r="F96" s="50" t="e">
        <f>ROUND(AVERAGE(#REF!),2)</f>
        <v>#REF!</v>
      </c>
      <c r="G96" s="50" t="e">
        <f t="shared" si="1"/>
        <v>#REF!</v>
      </c>
      <c r="H96" s="56"/>
    </row>
    <row r="97" spans="1:8" ht="16.5" x14ac:dyDescent="0.25">
      <c r="A97" s="47">
        <v>95</v>
      </c>
      <c r="B97" s="48" t="s">
        <v>389</v>
      </c>
      <c r="C97" s="47" t="s">
        <v>278</v>
      </c>
      <c r="D97" s="49" t="s">
        <v>276</v>
      </c>
      <c r="E97" s="49">
        <v>5</v>
      </c>
      <c r="F97" s="50" t="e">
        <f>ROUND(AVERAGE(#REF!),2)</f>
        <v>#REF!</v>
      </c>
      <c r="G97" s="50" t="e">
        <f t="shared" si="1"/>
        <v>#REF!</v>
      </c>
      <c r="H97" s="56"/>
    </row>
    <row r="98" spans="1:8" ht="16.5" x14ac:dyDescent="0.25">
      <c r="A98" s="47">
        <v>96</v>
      </c>
      <c r="B98" s="48" t="s">
        <v>390</v>
      </c>
      <c r="C98" s="47" t="s">
        <v>278</v>
      </c>
      <c r="D98" s="49" t="s">
        <v>276</v>
      </c>
      <c r="E98" s="49">
        <v>5</v>
      </c>
      <c r="F98" s="50" t="e">
        <f>ROUND(AVERAGE(#REF!),2)</f>
        <v>#REF!</v>
      </c>
      <c r="G98" s="50" t="e">
        <f t="shared" si="1"/>
        <v>#REF!</v>
      </c>
      <c r="H98" s="56"/>
    </row>
    <row r="99" spans="1:8" ht="33" x14ac:dyDescent="0.25">
      <c r="A99" s="47">
        <v>97</v>
      </c>
      <c r="B99" s="48" t="s">
        <v>391</v>
      </c>
      <c r="C99" s="47" t="s">
        <v>278</v>
      </c>
      <c r="D99" s="47" t="s">
        <v>276</v>
      </c>
      <c r="E99" s="49">
        <v>2</v>
      </c>
      <c r="F99" s="50" t="e">
        <f>ROUND(AVERAGE(#REF!),2)</f>
        <v>#REF!</v>
      </c>
      <c r="G99" s="50" t="e">
        <f t="shared" si="1"/>
        <v>#REF!</v>
      </c>
      <c r="H99" s="56"/>
    </row>
    <row r="100" spans="1:8" ht="33" x14ac:dyDescent="0.25">
      <c r="A100" s="47">
        <v>98</v>
      </c>
      <c r="B100" s="48" t="s">
        <v>392</v>
      </c>
      <c r="C100" s="47" t="s">
        <v>278</v>
      </c>
      <c r="D100" s="47" t="s">
        <v>276</v>
      </c>
      <c r="E100" s="49">
        <v>2</v>
      </c>
      <c r="F100" s="50" t="e">
        <f>ROUND(AVERAGE(#REF!),2)</f>
        <v>#REF!</v>
      </c>
      <c r="G100" s="50" t="e">
        <f t="shared" si="1"/>
        <v>#REF!</v>
      </c>
      <c r="H100" s="56"/>
    </row>
    <row r="101" spans="1:8" ht="33" x14ac:dyDescent="0.25">
      <c r="A101" s="47">
        <v>99</v>
      </c>
      <c r="B101" s="48" t="s">
        <v>393</v>
      </c>
      <c r="C101" s="47" t="s">
        <v>278</v>
      </c>
      <c r="D101" s="49" t="s">
        <v>276</v>
      </c>
      <c r="E101" s="49">
        <v>2</v>
      </c>
      <c r="F101" s="50" t="e">
        <f>ROUND(AVERAGE(#REF!),2)</f>
        <v>#REF!</v>
      </c>
      <c r="G101" s="50" t="e">
        <f t="shared" si="1"/>
        <v>#REF!</v>
      </c>
      <c r="H101" s="56"/>
    </row>
    <row r="102" spans="1:8" ht="33" x14ac:dyDescent="0.25">
      <c r="A102" s="47">
        <v>100</v>
      </c>
      <c r="B102" s="48" t="s">
        <v>394</v>
      </c>
      <c r="C102" s="47" t="s">
        <v>278</v>
      </c>
      <c r="D102" s="49" t="s">
        <v>276</v>
      </c>
      <c r="E102" s="49">
        <v>2</v>
      </c>
      <c r="F102" s="50" t="e">
        <f>ROUND(AVERAGE(#REF!),2)</f>
        <v>#REF!</v>
      </c>
      <c r="G102" s="50" t="e">
        <f t="shared" si="1"/>
        <v>#REF!</v>
      </c>
      <c r="H102" s="56"/>
    </row>
    <row r="103" spans="1:8" ht="33" x14ac:dyDescent="0.25">
      <c r="A103" s="47">
        <v>101</v>
      </c>
      <c r="B103" s="48" t="s">
        <v>395</v>
      </c>
      <c r="C103" s="47" t="s">
        <v>278</v>
      </c>
      <c r="D103" s="49" t="s">
        <v>276</v>
      </c>
      <c r="E103" s="49">
        <v>2</v>
      </c>
      <c r="F103" s="50" t="e">
        <f>ROUND(AVERAGE(#REF!),2)</f>
        <v>#REF!</v>
      </c>
      <c r="G103" s="50" t="e">
        <f t="shared" si="1"/>
        <v>#REF!</v>
      </c>
      <c r="H103" s="56"/>
    </row>
    <row r="104" spans="1:8" ht="33" x14ac:dyDescent="0.25">
      <c r="A104" s="47">
        <v>102</v>
      </c>
      <c r="B104" s="48" t="s">
        <v>396</v>
      </c>
      <c r="C104" s="47" t="s">
        <v>278</v>
      </c>
      <c r="D104" s="49" t="s">
        <v>276</v>
      </c>
      <c r="E104" s="49">
        <v>2</v>
      </c>
      <c r="F104" s="50" t="e">
        <f>ROUND(AVERAGE(#REF!),2)</f>
        <v>#REF!</v>
      </c>
      <c r="G104" s="50" t="e">
        <f t="shared" si="1"/>
        <v>#REF!</v>
      </c>
      <c r="H104" s="56"/>
    </row>
    <row r="105" spans="1:8" ht="33" x14ac:dyDescent="0.25">
      <c r="A105" s="47">
        <v>103</v>
      </c>
      <c r="B105" s="48" t="s">
        <v>397</v>
      </c>
      <c r="C105" s="47" t="s">
        <v>278</v>
      </c>
      <c r="D105" s="49" t="s">
        <v>276</v>
      </c>
      <c r="E105" s="49">
        <v>2</v>
      </c>
      <c r="F105" s="50" t="e">
        <f>ROUND(AVERAGE(#REF!),2)</f>
        <v>#REF!</v>
      </c>
      <c r="G105" s="50" t="e">
        <f t="shared" si="1"/>
        <v>#REF!</v>
      </c>
      <c r="H105" s="56"/>
    </row>
    <row r="106" spans="1:8" ht="16.5" x14ac:dyDescent="0.25">
      <c r="A106" s="47">
        <v>104</v>
      </c>
      <c r="B106" s="48" t="s">
        <v>398</v>
      </c>
      <c r="C106" s="47" t="s">
        <v>278</v>
      </c>
      <c r="D106" s="49" t="s">
        <v>276</v>
      </c>
      <c r="E106" s="49">
        <v>2</v>
      </c>
      <c r="F106" s="50" t="e">
        <f>ROUND(AVERAGE(#REF!),2)</f>
        <v>#REF!</v>
      </c>
      <c r="G106" s="50" t="e">
        <f t="shared" si="1"/>
        <v>#REF!</v>
      </c>
      <c r="H106" s="56"/>
    </row>
    <row r="107" spans="1:8" ht="16.5" x14ac:dyDescent="0.25">
      <c r="A107" s="47">
        <v>105</v>
      </c>
      <c r="B107" s="48" t="s">
        <v>399</v>
      </c>
      <c r="C107" s="47" t="s">
        <v>286</v>
      </c>
      <c r="D107" s="49" t="s">
        <v>276</v>
      </c>
      <c r="E107" s="49">
        <v>2</v>
      </c>
      <c r="F107" s="50" t="e">
        <f>ROUND(AVERAGE(#REF!),2)</f>
        <v>#REF!</v>
      </c>
      <c r="G107" s="50" t="e">
        <f t="shared" si="1"/>
        <v>#REF!</v>
      </c>
      <c r="H107" s="56"/>
    </row>
    <row r="108" spans="1:8" ht="33" x14ac:dyDescent="0.25">
      <c r="A108" s="47">
        <v>106</v>
      </c>
      <c r="B108" s="48" t="s">
        <v>400</v>
      </c>
      <c r="C108" s="47" t="s">
        <v>286</v>
      </c>
      <c r="D108" s="49" t="s">
        <v>276</v>
      </c>
      <c r="E108" s="49">
        <v>2</v>
      </c>
      <c r="F108" s="50" t="e">
        <f>ROUND(AVERAGE(#REF!),2)</f>
        <v>#REF!</v>
      </c>
      <c r="G108" s="50" t="e">
        <f t="shared" si="1"/>
        <v>#REF!</v>
      </c>
      <c r="H108" s="56"/>
    </row>
    <row r="109" spans="1:8" ht="33" x14ac:dyDescent="0.25">
      <c r="A109" s="47">
        <v>107</v>
      </c>
      <c r="B109" s="48" t="s">
        <v>401</v>
      </c>
      <c r="C109" s="47" t="s">
        <v>286</v>
      </c>
      <c r="D109" s="49" t="s">
        <v>276</v>
      </c>
      <c r="E109" s="49">
        <v>5</v>
      </c>
      <c r="F109" s="50" t="e">
        <f>ROUND(AVERAGE(#REF!),2)</f>
        <v>#REF!</v>
      </c>
      <c r="G109" s="50" t="e">
        <f t="shared" si="1"/>
        <v>#REF!</v>
      </c>
      <c r="H109" s="56"/>
    </row>
    <row r="110" spans="1:8" ht="16.5" x14ac:dyDescent="0.25">
      <c r="A110" s="47">
        <v>108</v>
      </c>
      <c r="B110" s="48" t="s">
        <v>402</v>
      </c>
      <c r="C110" s="47" t="s">
        <v>403</v>
      </c>
      <c r="D110" s="49" t="s">
        <v>276</v>
      </c>
      <c r="E110" s="49">
        <v>20</v>
      </c>
      <c r="F110" s="50" t="e">
        <f>ROUND(AVERAGE(#REF!),2)</f>
        <v>#REF!</v>
      </c>
      <c r="G110" s="50" t="e">
        <f t="shared" si="1"/>
        <v>#REF!</v>
      </c>
      <c r="H110" s="56"/>
    </row>
    <row r="111" spans="1:8" ht="16.5" x14ac:dyDescent="0.25">
      <c r="A111" s="47">
        <v>109</v>
      </c>
      <c r="B111" s="48" t="s">
        <v>404</v>
      </c>
      <c r="C111" s="47" t="s">
        <v>278</v>
      </c>
      <c r="D111" s="49" t="s">
        <v>276</v>
      </c>
      <c r="E111" s="49">
        <v>5</v>
      </c>
      <c r="F111" s="50" t="e">
        <f>ROUND(AVERAGE(#REF!),2)</f>
        <v>#REF!</v>
      </c>
      <c r="G111" s="50" t="e">
        <f t="shared" si="1"/>
        <v>#REF!</v>
      </c>
      <c r="H111" s="56"/>
    </row>
    <row r="112" spans="1:8" ht="16.5" x14ac:dyDescent="0.25">
      <c r="A112" s="47">
        <v>110</v>
      </c>
      <c r="B112" s="48" t="s">
        <v>405</v>
      </c>
      <c r="C112" s="47" t="s">
        <v>278</v>
      </c>
      <c r="D112" s="49" t="s">
        <v>276</v>
      </c>
      <c r="E112" s="49">
        <v>5</v>
      </c>
      <c r="F112" s="50" t="e">
        <f>ROUND(AVERAGE(#REF!),2)</f>
        <v>#REF!</v>
      </c>
      <c r="G112" s="50" t="e">
        <f t="shared" si="1"/>
        <v>#REF!</v>
      </c>
      <c r="H112" s="56"/>
    </row>
    <row r="113" spans="1:8" ht="16.5" x14ac:dyDescent="0.25">
      <c r="A113" s="47">
        <v>111</v>
      </c>
      <c r="B113" s="48" t="s">
        <v>406</v>
      </c>
      <c r="C113" s="47" t="s">
        <v>278</v>
      </c>
      <c r="D113" s="49" t="s">
        <v>276</v>
      </c>
      <c r="E113" s="49">
        <v>5</v>
      </c>
      <c r="F113" s="50" t="e">
        <f>ROUND(AVERAGE(#REF!),2)</f>
        <v>#REF!</v>
      </c>
      <c r="G113" s="50" t="e">
        <f t="shared" si="1"/>
        <v>#REF!</v>
      </c>
      <c r="H113" s="56"/>
    </row>
    <row r="114" spans="1:8" ht="16.5" x14ac:dyDescent="0.25">
      <c r="A114" s="47">
        <v>112</v>
      </c>
      <c r="B114" s="48" t="s">
        <v>407</v>
      </c>
      <c r="C114" s="47" t="s">
        <v>278</v>
      </c>
      <c r="D114" s="49" t="s">
        <v>276</v>
      </c>
      <c r="E114" s="49">
        <v>5</v>
      </c>
      <c r="F114" s="50" t="e">
        <f>ROUND(AVERAGE(#REF!),2)</f>
        <v>#REF!</v>
      </c>
      <c r="G114" s="50" t="e">
        <f t="shared" si="1"/>
        <v>#REF!</v>
      </c>
      <c r="H114" s="56"/>
    </row>
    <row r="115" spans="1:8" ht="16.5" x14ac:dyDescent="0.25">
      <c r="A115" s="47">
        <v>113</v>
      </c>
      <c r="B115" s="48" t="s">
        <v>408</v>
      </c>
      <c r="C115" s="47" t="s">
        <v>278</v>
      </c>
      <c r="D115" s="49" t="s">
        <v>276</v>
      </c>
      <c r="E115" s="49">
        <v>5</v>
      </c>
      <c r="F115" s="50" t="e">
        <f>ROUND(AVERAGE(#REF!),2)</f>
        <v>#REF!</v>
      </c>
      <c r="G115" s="50" t="e">
        <f t="shared" si="1"/>
        <v>#REF!</v>
      </c>
      <c r="H115" s="56"/>
    </row>
    <row r="116" spans="1:8" ht="16.5" x14ac:dyDescent="0.25">
      <c r="A116" s="47">
        <v>114</v>
      </c>
      <c r="B116" s="48" t="s">
        <v>409</v>
      </c>
      <c r="C116" s="47" t="s">
        <v>278</v>
      </c>
      <c r="D116" s="49" t="s">
        <v>276</v>
      </c>
      <c r="E116" s="49">
        <v>5</v>
      </c>
      <c r="F116" s="50" t="e">
        <f>ROUND(AVERAGE(#REF!),2)</f>
        <v>#REF!</v>
      </c>
      <c r="G116" s="50" t="e">
        <f t="shared" si="1"/>
        <v>#REF!</v>
      </c>
      <c r="H116" s="56"/>
    </row>
    <row r="117" spans="1:8" ht="16.5" x14ac:dyDescent="0.25">
      <c r="A117" s="47">
        <v>115</v>
      </c>
      <c r="B117" s="48" t="s">
        <v>410</v>
      </c>
      <c r="C117" s="47" t="s">
        <v>278</v>
      </c>
      <c r="D117" s="49" t="s">
        <v>276</v>
      </c>
      <c r="E117" s="49">
        <v>5</v>
      </c>
      <c r="F117" s="50" t="e">
        <f>ROUND(AVERAGE(#REF!),2)</f>
        <v>#REF!</v>
      </c>
      <c r="G117" s="50" t="e">
        <f t="shared" si="1"/>
        <v>#REF!</v>
      </c>
      <c r="H117" s="56"/>
    </row>
    <row r="118" spans="1:8" ht="16.5" x14ac:dyDescent="0.25">
      <c r="A118" s="47">
        <v>116</v>
      </c>
      <c r="B118" s="48" t="s">
        <v>411</v>
      </c>
      <c r="C118" s="47" t="s">
        <v>278</v>
      </c>
      <c r="D118" s="49" t="s">
        <v>276</v>
      </c>
      <c r="E118" s="49">
        <v>5</v>
      </c>
      <c r="F118" s="50" t="e">
        <f>ROUND(AVERAGE(#REF!),2)</f>
        <v>#REF!</v>
      </c>
      <c r="G118" s="50" t="e">
        <f t="shared" si="1"/>
        <v>#REF!</v>
      </c>
      <c r="H118" s="56"/>
    </row>
    <row r="119" spans="1:8" ht="16.5" x14ac:dyDescent="0.25">
      <c r="A119" s="47">
        <v>117</v>
      </c>
      <c r="B119" s="48" t="s">
        <v>412</v>
      </c>
      <c r="C119" s="47" t="s">
        <v>278</v>
      </c>
      <c r="D119" s="49" t="s">
        <v>276</v>
      </c>
      <c r="E119" s="49">
        <v>5</v>
      </c>
      <c r="F119" s="50" t="e">
        <f>ROUND(AVERAGE(#REF!),2)</f>
        <v>#REF!</v>
      </c>
      <c r="G119" s="50" t="e">
        <f t="shared" si="1"/>
        <v>#REF!</v>
      </c>
      <c r="H119" s="56"/>
    </row>
    <row r="120" spans="1:8" ht="16.5" x14ac:dyDescent="0.25">
      <c r="A120" s="47">
        <v>118</v>
      </c>
      <c r="B120" s="48" t="s">
        <v>413</v>
      </c>
      <c r="C120" s="47" t="s">
        <v>278</v>
      </c>
      <c r="D120" s="49" t="s">
        <v>276</v>
      </c>
      <c r="E120" s="49">
        <v>5</v>
      </c>
      <c r="F120" s="50" t="e">
        <f>ROUND(AVERAGE(#REF!),2)</f>
        <v>#REF!</v>
      </c>
      <c r="G120" s="50" t="e">
        <f t="shared" si="1"/>
        <v>#REF!</v>
      </c>
      <c r="H120" s="56"/>
    </row>
    <row r="121" spans="1:8" ht="16.5" x14ac:dyDescent="0.25">
      <c r="A121" s="47">
        <v>119</v>
      </c>
      <c r="B121" s="48" t="s">
        <v>414</v>
      </c>
      <c r="C121" s="47" t="s">
        <v>278</v>
      </c>
      <c r="D121" s="49" t="s">
        <v>276</v>
      </c>
      <c r="E121" s="49">
        <v>2</v>
      </c>
      <c r="F121" s="50" t="e">
        <f>ROUND(AVERAGE(#REF!),2)</f>
        <v>#REF!</v>
      </c>
      <c r="G121" s="50" t="e">
        <f t="shared" si="1"/>
        <v>#REF!</v>
      </c>
      <c r="H121" s="56"/>
    </row>
    <row r="122" spans="1:8" ht="16.5" x14ac:dyDescent="0.25">
      <c r="A122" s="47">
        <v>120</v>
      </c>
      <c r="B122" s="48" t="s">
        <v>415</v>
      </c>
      <c r="C122" s="47" t="s">
        <v>278</v>
      </c>
      <c r="D122" s="49" t="s">
        <v>276</v>
      </c>
      <c r="E122" s="49">
        <v>2</v>
      </c>
      <c r="F122" s="50" t="e">
        <f>ROUND(AVERAGE(#REF!),2)</f>
        <v>#REF!</v>
      </c>
      <c r="G122" s="50" t="e">
        <f t="shared" si="1"/>
        <v>#REF!</v>
      </c>
      <c r="H122" s="56"/>
    </row>
    <row r="123" spans="1:8" ht="16.5" x14ac:dyDescent="0.25">
      <c r="A123" s="47">
        <v>121</v>
      </c>
      <c r="B123" s="48" t="s">
        <v>416</v>
      </c>
      <c r="C123" s="47" t="s">
        <v>278</v>
      </c>
      <c r="D123" s="49" t="s">
        <v>276</v>
      </c>
      <c r="E123" s="49">
        <v>2</v>
      </c>
      <c r="F123" s="50" t="e">
        <f>ROUND(AVERAGE(#REF!),2)</f>
        <v>#REF!</v>
      </c>
      <c r="G123" s="50" t="e">
        <f t="shared" si="1"/>
        <v>#REF!</v>
      </c>
      <c r="H123" s="56"/>
    </row>
    <row r="124" spans="1:8" ht="33" x14ac:dyDescent="0.25">
      <c r="A124" s="47">
        <v>122</v>
      </c>
      <c r="B124" s="48" t="s">
        <v>417</v>
      </c>
      <c r="C124" s="47" t="s">
        <v>278</v>
      </c>
      <c r="D124" s="49" t="s">
        <v>276</v>
      </c>
      <c r="E124" s="49">
        <v>2</v>
      </c>
      <c r="F124" s="50" t="e">
        <f>ROUND(AVERAGE(#REF!),2)</f>
        <v>#REF!</v>
      </c>
      <c r="G124" s="50" t="e">
        <f t="shared" si="1"/>
        <v>#REF!</v>
      </c>
      <c r="H124" s="56"/>
    </row>
    <row r="125" spans="1:8" ht="33" x14ac:dyDescent="0.25">
      <c r="A125" s="47">
        <v>123</v>
      </c>
      <c r="B125" s="48" t="s">
        <v>418</v>
      </c>
      <c r="C125" s="47" t="s">
        <v>278</v>
      </c>
      <c r="D125" s="49" t="s">
        <v>276</v>
      </c>
      <c r="E125" s="49">
        <v>2</v>
      </c>
      <c r="F125" s="50" t="e">
        <f>ROUND(AVERAGE(#REF!),2)</f>
        <v>#REF!</v>
      </c>
      <c r="G125" s="50" t="e">
        <f t="shared" si="1"/>
        <v>#REF!</v>
      </c>
      <c r="H125" s="56"/>
    </row>
    <row r="126" spans="1:8" ht="16.5" x14ac:dyDescent="0.25">
      <c r="A126" s="47">
        <v>124</v>
      </c>
      <c r="B126" s="48" t="s">
        <v>419</v>
      </c>
      <c r="C126" s="47" t="s">
        <v>278</v>
      </c>
      <c r="D126" s="49" t="s">
        <v>276</v>
      </c>
      <c r="E126" s="49">
        <v>2</v>
      </c>
      <c r="F126" s="50" t="e">
        <f>ROUND(AVERAGE(#REF!),2)</f>
        <v>#REF!</v>
      </c>
      <c r="G126" s="50" t="e">
        <f t="shared" si="1"/>
        <v>#REF!</v>
      </c>
      <c r="H126" s="56"/>
    </row>
    <row r="127" spans="1:8" ht="16.5" x14ac:dyDescent="0.25">
      <c r="A127" s="47">
        <v>125</v>
      </c>
      <c r="B127" s="48" t="s">
        <v>420</v>
      </c>
      <c r="C127" s="47" t="s">
        <v>278</v>
      </c>
      <c r="D127" s="49" t="s">
        <v>276</v>
      </c>
      <c r="E127" s="49">
        <v>2</v>
      </c>
      <c r="F127" s="50" t="e">
        <f>ROUND(AVERAGE(#REF!),2)</f>
        <v>#REF!</v>
      </c>
      <c r="G127" s="50" t="e">
        <f t="shared" si="1"/>
        <v>#REF!</v>
      </c>
      <c r="H127" s="56"/>
    </row>
    <row r="128" spans="1:8" ht="16.5" x14ac:dyDescent="0.25">
      <c r="A128" s="47">
        <v>126</v>
      </c>
      <c r="B128" s="48" t="s">
        <v>421</v>
      </c>
      <c r="C128" s="47" t="s">
        <v>278</v>
      </c>
      <c r="D128" s="49" t="s">
        <v>276</v>
      </c>
      <c r="E128" s="49">
        <v>2</v>
      </c>
      <c r="F128" s="50" t="e">
        <f>ROUND(AVERAGE(#REF!),2)</f>
        <v>#REF!</v>
      </c>
      <c r="G128" s="50" t="e">
        <f t="shared" si="1"/>
        <v>#REF!</v>
      </c>
      <c r="H128" s="56"/>
    </row>
    <row r="129" spans="1:8" ht="16.5" x14ac:dyDescent="0.25">
      <c r="A129" s="47">
        <v>127</v>
      </c>
      <c r="B129" s="48" t="s">
        <v>422</v>
      </c>
      <c r="C129" s="47" t="s">
        <v>278</v>
      </c>
      <c r="D129" s="49" t="s">
        <v>276</v>
      </c>
      <c r="E129" s="49">
        <v>2</v>
      </c>
      <c r="F129" s="50" t="e">
        <f>ROUND(AVERAGE(#REF!),2)</f>
        <v>#REF!</v>
      </c>
      <c r="G129" s="50" t="e">
        <f t="shared" si="1"/>
        <v>#REF!</v>
      </c>
      <c r="H129" s="56"/>
    </row>
    <row r="130" spans="1:8" ht="16.5" x14ac:dyDescent="0.25">
      <c r="A130" s="47">
        <v>128</v>
      </c>
      <c r="B130" s="48" t="s">
        <v>423</v>
      </c>
      <c r="C130" s="47" t="s">
        <v>278</v>
      </c>
      <c r="D130" s="49" t="s">
        <v>276</v>
      </c>
      <c r="E130" s="49">
        <v>2</v>
      </c>
      <c r="F130" s="50" t="e">
        <f>ROUND(AVERAGE(#REF!),2)</f>
        <v>#REF!</v>
      </c>
      <c r="G130" s="50" t="e">
        <f t="shared" si="1"/>
        <v>#REF!</v>
      </c>
      <c r="H130" s="56"/>
    </row>
    <row r="131" spans="1:8" ht="16.5" x14ac:dyDescent="0.25">
      <c r="A131" s="47">
        <v>129</v>
      </c>
      <c r="B131" s="48" t="s">
        <v>424</v>
      </c>
      <c r="C131" s="47" t="s">
        <v>278</v>
      </c>
      <c r="D131" s="49" t="s">
        <v>276</v>
      </c>
      <c r="E131" s="49">
        <v>2</v>
      </c>
      <c r="F131" s="50" t="e">
        <f>ROUND(AVERAGE(#REF!),2)</f>
        <v>#REF!</v>
      </c>
      <c r="G131" s="50" t="e">
        <f t="shared" ref="G131:G194" si="2">F131*E131</f>
        <v>#REF!</v>
      </c>
      <c r="H131" s="56"/>
    </row>
    <row r="132" spans="1:8" ht="16.5" x14ac:dyDescent="0.25">
      <c r="A132" s="47">
        <v>130</v>
      </c>
      <c r="B132" s="48" t="s">
        <v>425</v>
      </c>
      <c r="C132" s="47" t="s">
        <v>278</v>
      </c>
      <c r="D132" s="49" t="s">
        <v>276</v>
      </c>
      <c r="E132" s="49">
        <v>2</v>
      </c>
      <c r="F132" s="50" t="e">
        <f>ROUND(AVERAGE(#REF!),2)</f>
        <v>#REF!</v>
      </c>
      <c r="G132" s="50" t="e">
        <f t="shared" si="2"/>
        <v>#REF!</v>
      </c>
      <c r="H132" s="56"/>
    </row>
    <row r="133" spans="1:8" ht="16.5" x14ac:dyDescent="0.25">
      <c r="A133" s="47">
        <v>131</v>
      </c>
      <c r="B133" s="48" t="s">
        <v>426</v>
      </c>
      <c r="C133" s="47" t="s">
        <v>278</v>
      </c>
      <c r="D133" s="49" t="s">
        <v>276</v>
      </c>
      <c r="E133" s="49">
        <v>2</v>
      </c>
      <c r="F133" s="50" t="e">
        <f>ROUND(AVERAGE(#REF!),2)</f>
        <v>#REF!</v>
      </c>
      <c r="G133" s="50" t="e">
        <f t="shared" si="2"/>
        <v>#REF!</v>
      </c>
      <c r="H133" s="56"/>
    </row>
    <row r="134" spans="1:8" ht="16.5" x14ac:dyDescent="0.25">
      <c r="A134" s="47">
        <v>132</v>
      </c>
      <c r="B134" s="48" t="s">
        <v>427</v>
      </c>
      <c r="C134" s="47" t="s">
        <v>278</v>
      </c>
      <c r="D134" s="49" t="s">
        <v>276</v>
      </c>
      <c r="E134" s="49">
        <v>2</v>
      </c>
      <c r="F134" s="50" t="e">
        <f>ROUND(AVERAGE(#REF!),2)</f>
        <v>#REF!</v>
      </c>
      <c r="G134" s="50" t="e">
        <f t="shared" si="2"/>
        <v>#REF!</v>
      </c>
      <c r="H134" s="56"/>
    </row>
    <row r="135" spans="1:8" ht="49.5" x14ac:dyDescent="0.25">
      <c r="A135" s="47">
        <v>133</v>
      </c>
      <c r="B135" s="48" t="s">
        <v>428</v>
      </c>
      <c r="C135" s="47" t="s">
        <v>429</v>
      </c>
      <c r="D135" s="49" t="s">
        <v>276</v>
      </c>
      <c r="E135" s="49">
        <v>2</v>
      </c>
      <c r="F135" s="50" t="e">
        <f>ROUND(AVERAGE(#REF!),2)</f>
        <v>#REF!</v>
      </c>
      <c r="G135" s="50" t="e">
        <f t="shared" si="2"/>
        <v>#REF!</v>
      </c>
      <c r="H135" s="56"/>
    </row>
    <row r="136" spans="1:8" ht="33" x14ac:dyDescent="0.25">
      <c r="A136" s="47">
        <v>134</v>
      </c>
      <c r="B136" s="48" t="s">
        <v>430</v>
      </c>
      <c r="C136" s="47" t="s">
        <v>431</v>
      </c>
      <c r="D136" s="49" t="s">
        <v>276</v>
      </c>
      <c r="E136" s="49">
        <v>2</v>
      </c>
      <c r="F136" s="50" t="e">
        <f>ROUND(AVERAGE(#REF!),2)</f>
        <v>#REF!</v>
      </c>
      <c r="G136" s="50" t="e">
        <f t="shared" si="2"/>
        <v>#REF!</v>
      </c>
      <c r="H136" s="56"/>
    </row>
    <row r="137" spans="1:8" ht="33" x14ac:dyDescent="0.25">
      <c r="A137" s="47">
        <v>135</v>
      </c>
      <c r="B137" s="48" t="s">
        <v>432</v>
      </c>
      <c r="C137" s="47" t="s">
        <v>286</v>
      </c>
      <c r="D137" s="49" t="s">
        <v>276</v>
      </c>
      <c r="E137" s="49">
        <v>2</v>
      </c>
      <c r="F137" s="50" t="e">
        <f>ROUND(AVERAGE(#REF!),2)</f>
        <v>#REF!</v>
      </c>
      <c r="G137" s="50" t="e">
        <f t="shared" si="2"/>
        <v>#REF!</v>
      </c>
      <c r="H137" s="56"/>
    </row>
    <row r="138" spans="1:8" ht="16.5" x14ac:dyDescent="0.25">
      <c r="A138" s="47">
        <v>136</v>
      </c>
      <c r="B138" s="48" t="s">
        <v>433</v>
      </c>
      <c r="C138" s="47" t="s">
        <v>434</v>
      </c>
      <c r="D138" s="49" t="s">
        <v>276</v>
      </c>
      <c r="E138" s="49">
        <v>2</v>
      </c>
      <c r="F138" s="50" t="e">
        <f>ROUND(AVERAGE(#REF!),2)</f>
        <v>#REF!</v>
      </c>
      <c r="G138" s="50" t="e">
        <f t="shared" si="2"/>
        <v>#REF!</v>
      </c>
      <c r="H138" s="56"/>
    </row>
    <row r="139" spans="1:8" ht="33" x14ac:dyDescent="0.25">
      <c r="A139" s="47">
        <v>137</v>
      </c>
      <c r="B139" s="48" t="s">
        <v>435</v>
      </c>
      <c r="C139" s="47" t="s">
        <v>434</v>
      </c>
      <c r="D139" s="49" t="s">
        <v>276</v>
      </c>
      <c r="E139" s="49">
        <v>10</v>
      </c>
      <c r="F139" s="50" t="e">
        <f>ROUND(AVERAGE(#REF!),2)</f>
        <v>#REF!</v>
      </c>
      <c r="G139" s="50" t="e">
        <f t="shared" si="2"/>
        <v>#REF!</v>
      </c>
      <c r="H139" s="56"/>
    </row>
    <row r="140" spans="1:8" ht="33" x14ac:dyDescent="0.25">
      <c r="A140" s="47">
        <v>138</v>
      </c>
      <c r="B140" s="48" t="s">
        <v>436</v>
      </c>
      <c r="C140" s="47" t="s">
        <v>434</v>
      </c>
      <c r="D140" s="49" t="s">
        <v>276</v>
      </c>
      <c r="E140" s="49">
        <v>10</v>
      </c>
      <c r="F140" s="50" t="e">
        <f>ROUND(AVERAGE(#REF!),2)</f>
        <v>#REF!</v>
      </c>
      <c r="G140" s="50" t="e">
        <f t="shared" si="2"/>
        <v>#REF!</v>
      </c>
      <c r="H140" s="56"/>
    </row>
    <row r="141" spans="1:8" ht="16.5" x14ac:dyDescent="0.25">
      <c r="A141" s="47">
        <v>139</v>
      </c>
      <c r="B141" s="48" t="s">
        <v>437</v>
      </c>
      <c r="C141" s="47" t="s">
        <v>278</v>
      </c>
      <c r="D141" s="47" t="s">
        <v>276</v>
      </c>
      <c r="E141" s="49">
        <v>10</v>
      </c>
      <c r="F141" s="50" t="e">
        <f>ROUND(AVERAGE(#REF!),2)</f>
        <v>#REF!</v>
      </c>
      <c r="G141" s="50" t="e">
        <f t="shared" si="2"/>
        <v>#REF!</v>
      </c>
      <c r="H141" s="56"/>
    </row>
    <row r="142" spans="1:8" ht="16.5" x14ac:dyDescent="0.25">
      <c r="A142" s="47">
        <v>140</v>
      </c>
      <c r="B142" s="48" t="s">
        <v>438</v>
      </c>
      <c r="C142" s="47" t="s">
        <v>439</v>
      </c>
      <c r="D142" s="49" t="s">
        <v>276</v>
      </c>
      <c r="E142" s="49">
        <v>2</v>
      </c>
      <c r="F142" s="50" t="e">
        <f>ROUND(AVERAGE(#REF!),2)</f>
        <v>#REF!</v>
      </c>
      <c r="G142" s="50" t="e">
        <f t="shared" si="2"/>
        <v>#REF!</v>
      </c>
      <c r="H142" s="56"/>
    </row>
    <row r="143" spans="1:8" ht="16.5" x14ac:dyDescent="0.25">
      <c r="A143" s="47">
        <v>141</v>
      </c>
      <c r="B143" s="48" t="s">
        <v>440</v>
      </c>
      <c r="C143" s="47" t="s">
        <v>278</v>
      </c>
      <c r="D143" s="49" t="s">
        <v>276</v>
      </c>
      <c r="E143" s="49">
        <v>2</v>
      </c>
      <c r="F143" s="50" t="e">
        <f>ROUND(AVERAGE(#REF!),2)</f>
        <v>#REF!</v>
      </c>
      <c r="G143" s="50" t="e">
        <f t="shared" si="2"/>
        <v>#REF!</v>
      </c>
      <c r="H143" s="56"/>
    </row>
    <row r="144" spans="1:8" ht="16.5" x14ac:dyDescent="0.25">
      <c r="A144" s="47">
        <v>142</v>
      </c>
      <c r="B144" s="48" t="s">
        <v>441</v>
      </c>
      <c r="C144" s="47" t="s">
        <v>278</v>
      </c>
      <c r="D144" s="49" t="s">
        <v>276</v>
      </c>
      <c r="E144" s="49">
        <v>2</v>
      </c>
      <c r="F144" s="50" t="e">
        <f>ROUND(AVERAGE(#REF!),2)</f>
        <v>#REF!</v>
      </c>
      <c r="G144" s="50" t="e">
        <f t="shared" si="2"/>
        <v>#REF!</v>
      </c>
      <c r="H144" s="56"/>
    </row>
    <row r="145" spans="1:8" ht="16.5" x14ac:dyDescent="0.25">
      <c r="A145" s="47">
        <v>143</v>
      </c>
      <c r="B145" s="48" t="s">
        <v>442</v>
      </c>
      <c r="C145" s="47" t="s">
        <v>278</v>
      </c>
      <c r="D145" s="49" t="s">
        <v>276</v>
      </c>
      <c r="E145" s="49">
        <v>3</v>
      </c>
      <c r="F145" s="50" t="e">
        <f>ROUND(AVERAGE(#REF!),2)</f>
        <v>#REF!</v>
      </c>
      <c r="G145" s="50" t="e">
        <f t="shared" si="2"/>
        <v>#REF!</v>
      </c>
      <c r="H145" s="56"/>
    </row>
    <row r="146" spans="1:8" ht="16.5" x14ac:dyDescent="0.25">
      <c r="A146" s="47">
        <v>144</v>
      </c>
      <c r="B146" s="48" t="s">
        <v>443</v>
      </c>
      <c r="C146" s="47" t="s">
        <v>311</v>
      </c>
      <c r="D146" s="49" t="s">
        <v>276</v>
      </c>
      <c r="E146" s="49">
        <v>10</v>
      </c>
      <c r="F146" s="50" t="e">
        <f>ROUND(AVERAGE(#REF!),2)</f>
        <v>#REF!</v>
      </c>
      <c r="G146" s="50" t="e">
        <f t="shared" si="2"/>
        <v>#REF!</v>
      </c>
      <c r="H146" s="56"/>
    </row>
    <row r="147" spans="1:8" ht="16.5" x14ac:dyDescent="0.25">
      <c r="A147" s="47">
        <v>145</v>
      </c>
      <c r="B147" s="48" t="s">
        <v>444</v>
      </c>
      <c r="C147" s="47" t="s">
        <v>311</v>
      </c>
      <c r="D147" s="49" t="s">
        <v>276</v>
      </c>
      <c r="E147" s="49">
        <v>10</v>
      </c>
      <c r="F147" s="50" t="e">
        <f>ROUND(AVERAGE(#REF!),2)</f>
        <v>#REF!</v>
      </c>
      <c r="G147" s="50" t="e">
        <f t="shared" si="2"/>
        <v>#REF!</v>
      </c>
      <c r="H147" s="56"/>
    </row>
    <row r="148" spans="1:8" ht="33" x14ac:dyDescent="0.25">
      <c r="A148" s="47">
        <v>146</v>
      </c>
      <c r="B148" s="48" t="s">
        <v>445</v>
      </c>
      <c r="C148" s="47" t="s">
        <v>353</v>
      </c>
      <c r="D148" s="49" t="s">
        <v>276</v>
      </c>
      <c r="E148" s="49">
        <v>10</v>
      </c>
      <c r="F148" s="50" t="e">
        <f>ROUND(AVERAGE(#REF!),2)</f>
        <v>#REF!</v>
      </c>
      <c r="G148" s="50" t="e">
        <f t="shared" si="2"/>
        <v>#REF!</v>
      </c>
      <c r="H148" s="56"/>
    </row>
    <row r="149" spans="1:8" ht="33" x14ac:dyDescent="0.25">
      <c r="A149" s="47">
        <v>147</v>
      </c>
      <c r="B149" s="48" t="s">
        <v>446</v>
      </c>
      <c r="C149" s="47" t="s">
        <v>447</v>
      </c>
      <c r="D149" s="49" t="s">
        <v>276</v>
      </c>
      <c r="E149" s="49">
        <v>10</v>
      </c>
      <c r="F149" s="50" t="e">
        <f>ROUND(AVERAGE(#REF!),2)</f>
        <v>#REF!</v>
      </c>
      <c r="G149" s="50" t="e">
        <f t="shared" si="2"/>
        <v>#REF!</v>
      </c>
      <c r="H149" s="56"/>
    </row>
    <row r="150" spans="1:8" ht="33" x14ac:dyDescent="0.25">
      <c r="A150" s="47">
        <v>148</v>
      </c>
      <c r="B150" s="48" t="s">
        <v>448</v>
      </c>
      <c r="C150" s="47" t="s">
        <v>278</v>
      </c>
      <c r="D150" s="49" t="s">
        <v>276</v>
      </c>
      <c r="E150" s="49">
        <v>5</v>
      </c>
      <c r="F150" s="50" t="e">
        <f>ROUND(AVERAGE(#REF!),2)</f>
        <v>#REF!</v>
      </c>
      <c r="G150" s="50" t="e">
        <f t="shared" si="2"/>
        <v>#REF!</v>
      </c>
      <c r="H150" s="56"/>
    </row>
    <row r="151" spans="1:8" ht="33" x14ac:dyDescent="0.25">
      <c r="A151" s="47">
        <v>149</v>
      </c>
      <c r="B151" s="48" t="s">
        <v>449</v>
      </c>
      <c r="C151" s="47" t="s">
        <v>317</v>
      </c>
      <c r="D151" s="49" t="s">
        <v>276</v>
      </c>
      <c r="E151" s="49">
        <v>1</v>
      </c>
      <c r="F151" s="50" t="e">
        <f>ROUND(AVERAGE(#REF!),2)</f>
        <v>#REF!</v>
      </c>
      <c r="G151" s="50" t="e">
        <f t="shared" si="2"/>
        <v>#REF!</v>
      </c>
      <c r="H151" s="56"/>
    </row>
    <row r="152" spans="1:8" ht="16.5" x14ac:dyDescent="0.25">
      <c r="A152" s="47">
        <v>150</v>
      </c>
      <c r="B152" s="48" t="s">
        <v>450</v>
      </c>
      <c r="C152" s="47" t="s">
        <v>278</v>
      </c>
      <c r="D152" s="49" t="s">
        <v>276</v>
      </c>
      <c r="E152" s="49">
        <v>2</v>
      </c>
      <c r="F152" s="50" t="e">
        <f>ROUND(AVERAGE(#REF!),2)</f>
        <v>#REF!</v>
      </c>
      <c r="G152" s="50" t="e">
        <f t="shared" si="2"/>
        <v>#REF!</v>
      </c>
      <c r="H152" s="56"/>
    </row>
    <row r="153" spans="1:8" ht="16.5" x14ac:dyDescent="0.25">
      <c r="A153" s="47">
        <v>151</v>
      </c>
      <c r="B153" s="48" t="s">
        <v>451</v>
      </c>
      <c r="C153" s="47" t="s">
        <v>278</v>
      </c>
      <c r="D153" s="49" t="s">
        <v>276</v>
      </c>
      <c r="E153" s="49">
        <v>2</v>
      </c>
      <c r="F153" s="50" t="e">
        <f>ROUND(AVERAGE(#REF!),2)</f>
        <v>#REF!</v>
      </c>
      <c r="G153" s="50" t="e">
        <f t="shared" si="2"/>
        <v>#REF!</v>
      </c>
      <c r="H153" s="56"/>
    </row>
    <row r="154" spans="1:8" ht="16.5" x14ac:dyDescent="0.25">
      <c r="A154" s="47">
        <v>152</v>
      </c>
      <c r="B154" s="48" t="s">
        <v>452</v>
      </c>
      <c r="C154" s="47" t="s">
        <v>278</v>
      </c>
      <c r="D154" s="49" t="s">
        <v>276</v>
      </c>
      <c r="E154" s="49">
        <v>2</v>
      </c>
      <c r="F154" s="50" t="e">
        <f>ROUND(AVERAGE(#REF!),2)</f>
        <v>#REF!</v>
      </c>
      <c r="G154" s="50" t="e">
        <f t="shared" si="2"/>
        <v>#REF!</v>
      </c>
      <c r="H154" s="56"/>
    </row>
    <row r="155" spans="1:8" ht="16.5" x14ac:dyDescent="0.25">
      <c r="A155" s="47">
        <v>153</v>
      </c>
      <c r="B155" s="48" t="s">
        <v>453</v>
      </c>
      <c r="C155" s="47" t="s">
        <v>311</v>
      </c>
      <c r="D155" s="49" t="s">
        <v>276</v>
      </c>
      <c r="E155" s="49">
        <v>2</v>
      </c>
      <c r="F155" s="50" t="e">
        <f>ROUND(AVERAGE(#REF!),2)</f>
        <v>#REF!</v>
      </c>
      <c r="G155" s="50" t="e">
        <f t="shared" si="2"/>
        <v>#REF!</v>
      </c>
      <c r="H155" s="56"/>
    </row>
    <row r="156" spans="1:8" ht="16.5" x14ac:dyDescent="0.25">
      <c r="A156" s="47">
        <v>154</v>
      </c>
      <c r="B156" s="48" t="s">
        <v>454</v>
      </c>
      <c r="C156" s="47" t="s">
        <v>311</v>
      </c>
      <c r="D156" s="49" t="s">
        <v>276</v>
      </c>
      <c r="E156" s="49">
        <v>2</v>
      </c>
      <c r="F156" s="50" t="e">
        <f>ROUND(AVERAGE(#REF!),2)</f>
        <v>#REF!</v>
      </c>
      <c r="G156" s="50" t="e">
        <f t="shared" si="2"/>
        <v>#REF!</v>
      </c>
      <c r="H156" s="56"/>
    </row>
    <row r="157" spans="1:8" ht="16.5" x14ac:dyDescent="0.25">
      <c r="A157" s="47">
        <v>155</v>
      </c>
      <c r="B157" s="48" t="s">
        <v>455</v>
      </c>
      <c r="C157" s="47" t="s">
        <v>311</v>
      </c>
      <c r="D157" s="49" t="s">
        <v>276</v>
      </c>
      <c r="E157" s="49">
        <v>2</v>
      </c>
      <c r="F157" s="50" t="e">
        <f>ROUND(AVERAGE(#REF!),2)</f>
        <v>#REF!</v>
      </c>
      <c r="G157" s="50" t="e">
        <f t="shared" si="2"/>
        <v>#REF!</v>
      </c>
      <c r="H157" s="56"/>
    </row>
    <row r="158" spans="1:8" ht="16.5" x14ac:dyDescent="0.25">
      <c r="A158" s="47">
        <v>156</v>
      </c>
      <c r="B158" s="48" t="s">
        <v>456</v>
      </c>
      <c r="C158" s="47" t="s">
        <v>311</v>
      </c>
      <c r="D158" s="49" t="s">
        <v>276</v>
      </c>
      <c r="E158" s="49">
        <v>2</v>
      </c>
      <c r="F158" s="50" t="e">
        <f>ROUND(AVERAGE(#REF!),2)</f>
        <v>#REF!</v>
      </c>
      <c r="G158" s="50" t="e">
        <f t="shared" si="2"/>
        <v>#REF!</v>
      </c>
      <c r="H158" s="56"/>
    </row>
    <row r="159" spans="1:8" ht="16.5" x14ac:dyDescent="0.25">
      <c r="A159" s="47">
        <v>157</v>
      </c>
      <c r="B159" s="48" t="s">
        <v>457</v>
      </c>
      <c r="C159" s="47" t="s">
        <v>311</v>
      </c>
      <c r="D159" s="49" t="s">
        <v>276</v>
      </c>
      <c r="E159" s="49">
        <v>2</v>
      </c>
      <c r="F159" s="50" t="e">
        <f>ROUND(AVERAGE(#REF!),2)</f>
        <v>#REF!</v>
      </c>
      <c r="G159" s="50" t="e">
        <f t="shared" si="2"/>
        <v>#REF!</v>
      </c>
      <c r="H159" s="56"/>
    </row>
    <row r="160" spans="1:8" ht="16.5" x14ac:dyDescent="0.25">
      <c r="A160" s="47">
        <v>158</v>
      </c>
      <c r="B160" s="48" t="s">
        <v>458</v>
      </c>
      <c r="C160" s="47" t="s">
        <v>311</v>
      </c>
      <c r="D160" s="49" t="s">
        <v>276</v>
      </c>
      <c r="E160" s="49">
        <v>2</v>
      </c>
      <c r="F160" s="50" t="e">
        <f>ROUND(AVERAGE(#REF!),2)</f>
        <v>#REF!</v>
      </c>
      <c r="G160" s="50" t="e">
        <f t="shared" si="2"/>
        <v>#REF!</v>
      </c>
      <c r="H160" s="56"/>
    </row>
    <row r="161" spans="1:8" ht="16.5" x14ac:dyDescent="0.25">
      <c r="A161" s="47">
        <v>159</v>
      </c>
      <c r="B161" s="48" t="s">
        <v>459</v>
      </c>
      <c r="C161" s="47" t="s">
        <v>311</v>
      </c>
      <c r="D161" s="49" t="s">
        <v>276</v>
      </c>
      <c r="E161" s="49">
        <v>1</v>
      </c>
      <c r="F161" s="50" t="e">
        <f>ROUND(AVERAGE(#REF!),2)</f>
        <v>#REF!</v>
      </c>
      <c r="G161" s="50" t="e">
        <f t="shared" si="2"/>
        <v>#REF!</v>
      </c>
      <c r="H161" s="56"/>
    </row>
    <row r="162" spans="1:8" ht="16.5" x14ac:dyDescent="0.25">
      <c r="A162" s="47">
        <v>160</v>
      </c>
      <c r="B162" s="48" t="s">
        <v>460</v>
      </c>
      <c r="C162" s="47" t="s">
        <v>311</v>
      </c>
      <c r="D162" s="49" t="s">
        <v>276</v>
      </c>
      <c r="E162" s="49">
        <v>2</v>
      </c>
      <c r="F162" s="50" t="e">
        <f>ROUND(AVERAGE(#REF!),2)</f>
        <v>#REF!</v>
      </c>
      <c r="G162" s="50" t="e">
        <f t="shared" si="2"/>
        <v>#REF!</v>
      </c>
      <c r="H162" s="56"/>
    </row>
    <row r="163" spans="1:8" ht="16.5" x14ac:dyDescent="0.25">
      <c r="A163" s="47">
        <v>161</v>
      </c>
      <c r="B163" s="48" t="s">
        <v>461</v>
      </c>
      <c r="C163" s="47" t="s">
        <v>353</v>
      </c>
      <c r="D163" s="49" t="s">
        <v>276</v>
      </c>
      <c r="E163" s="49">
        <v>5</v>
      </c>
      <c r="F163" s="50" t="e">
        <f>ROUND(AVERAGE(#REF!),2)</f>
        <v>#REF!</v>
      </c>
      <c r="G163" s="50" t="e">
        <f t="shared" si="2"/>
        <v>#REF!</v>
      </c>
      <c r="H163" s="56"/>
    </row>
    <row r="164" spans="1:8" ht="33" x14ac:dyDescent="0.25">
      <c r="A164" s="47">
        <v>162</v>
      </c>
      <c r="B164" s="48" t="s">
        <v>462</v>
      </c>
      <c r="C164" s="47" t="s">
        <v>353</v>
      </c>
      <c r="D164" s="49" t="s">
        <v>276</v>
      </c>
      <c r="E164" s="49">
        <v>2</v>
      </c>
      <c r="F164" s="50" t="e">
        <f>ROUND(AVERAGE(#REF!),2)</f>
        <v>#REF!</v>
      </c>
      <c r="G164" s="50" t="e">
        <f t="shared" si="2"/>
        <v>#REF!</v>
      </c>
      <c r="H164" s="56"/>
    </row>
    <row r="165" spans="1:8" ht="33" x14ac:dyDescent="0.25">
      <c r="A165" s="47">
        <v>163</v>
      </c>
      <c r="B165" s="48" t="s">
        <v>463</v>
      </c>
      <c r="C165" s="47" t="s">
        <v>286</v>
      </c>
      <c r="D165" s="49" t="s">
        <v>276</v>
      </c>
      <c r="E165" s="49">
        <v>5</v>
      </c>
      <c r="F165" s="50" t="e">
        <f>ROUND(AVERAGE(#REF!),2)</f>
        <v>#REF!</v>
      </c>
      <c r="G165" s="50" t="e">
        <f t="shared" si="2"/>
        <v>#REF!</v>
      </c>
      <c r="H165" s="56"/>
    </row>
    <row r="166" spans="1:8" ht="33" x14ac:dyDescent="0.25">
      <c r="A166" s="47">
        <v>164</v>
      </c>
      <c r="B166" s="48" t="s">
        <v>464</v>
      </c>
      <c r="C166" s="47" t="s">
        <v>311</v>
      </c>
      <c r="D166" s="49" t="s">
        <v>276</v>
      </c>
      <c r="E166" s="49">
        <v>5</v>
      </c>
      <c r="F166" s="50" t="e">
        <f>ROUND(AVERAGE(#REF!),2)</f>
        <v>#REF!</v>
      </c>
      <c r="G166" s="50" t="e">
        <f t="shared" si="2"/>
        <v>#REF!</v>
      </c>
      <c r="H166" s="56"/>
    </row>
    <row r="167" spans="1:8" ht="16.5" x14ac:dyDescent="0.25">
      <c r="A167" s="47">
        <v>165</v>
      </c>
      <c r="B167" s="48" t="s">
        <v>465</v>
      </c>
      <c r="C167" s="47" t="s">
        <v>286</v>
      </c>
      <c r="D167" s="49" t="s">
        <v>276</v>
      </c>
      <c r="E167" s="49">
        <v>2</v>
      </c>
      <c r="F167" s="50" t="e">
        <f>ROUND(AVERAGE(#REF!),2)</f>
        <v>#REF!</v>
      </c>
      <c r="G167" s="50" t="e">
        <f t="shared" si="2"/>
        <v>#REF!</v>
      </c>
      <c r="H167" s="56"/>
    </row>
    <row r="168" spans="1:8" ht="16.5" x14ac:dyDescent="0.25">
      <c r="A168" s="47">
        <v>166</v>
      </c>
      <c r="B168" s="48" t="s">
        <v>466</v>
      </c>
      <c r="C168" s="47" t="s">
        <v>286</v>
      </c>
      <c r="D168" s="49" t="s">
        <v>276</v>
      </c>
      <c r="E168" s="49">
        <v>2</v>
      </c>
      <c r="F168" s="50" t="e">
        <f>ROUND(AVERAGE(#REF!),2)</f>
        <v>#REF!</v>
      </c>
      <c r="G168" s="50" t="e">
        <f t="shared" si="2"/>
        <v>#REF!</v>
      </c>
      <c r="H168" s="56"/>
    </row>
    <row r="169" spans="1:8" ht="16.5" x14ac:dyDescent="0.25">
      <c r="A169" s="47">
        <v>167</v>
      </c>
      <c r="B169" s="48" t="s">
        <v>467</v>
      </c>
      <c r="C169" s="47" t="s">
        <v>434</v>
      </c>
      <c r="D169" s="49" t="s">
        <v>276</v>
      </c>
      <c r="E169" s="49">
        <v>2</v>
      </c>
      <c r="F169" s="50" t="e">
        <f>ROUND(AVERAGE(#REF!),2)</f>
        <v>#REF!</v>
      </c>
      <c r="G169" s="50" t="e">
        <f t="shared" si="2"/>
        <v>#REF!</v>
      </c>
      <c r="H169" s="56"/>
    </row>
    <row r="170" spans="1:8" ht="16.5" x14ac:dyDescent="0.25">
      <c r="A170" s="47">
        <v>168</v>
      </c>
      <c r="B170" s="48" t="s">
        <v>468</v>
      </c>
      <c r="C170" s="47" t="s">
        <v>469</v>
      </c>
      <c r="D170" s="49" t="s">
        <v>276</v>
      </c>
      <c r="E170" s="49">
        <v>5</v>
      </c>
      <c r="F170" s="50" t="e">
        <f>ROUND(AVERAGE(#REF!),2)</f>
        <v>#REF!</v>
      </c>
      <c r="G170" s="50" t="e">
        <f t="shared" si="2"/>
        <v>#REF!</v>
      </c>
      <c r="H170" s="56"/>
    </row>
    <row r="171" spans="1:8" ht="33" x14ac:dyDescent="0.25">
      <c r="A171" s="47">
        <v>169</v>
      </c>
      <c r="B171" s="48" t="s">
        <v>470</v>
      </c>
      <c r="C171" s="47" t="s">
        <v>471</v>
      </c>
      <c r="D171" s="49" t="s">
        <v>276</v>
      </c>
      <c r="E171" s="49">
        <v>10</v>
      </c>
      <c r="F171" s="50" t="e">
        <f>ROUND(AVERAGE(#REF!),2)</f>
        <v>#REF!</v>
      </c>
      <c r="G171" s="50" t="e">
        <f t="shared" si="2"/>
        <v>#REF!</v>
      </c>
      <c r="H171" s="56"/>
    </row>
    <row r="172" spans="1:8" ht="33" x14ac:dyDescent="0.25">
      <c r="A172" s="47">
        <v>170</v>
      </c>
      <c r="B172" s="48" t="s">
        <v>472</v>
      </c>
      <c r="C172" s="47" t="s">
        <v>345</v>
      </c>
      <c r="D172" s="49" t="s">
        <v>276</v>
      </c>
      <c r="E172" s="49">
        <v>1</v>
      </c>
      <c r="F172" s="50" t="e">
        <f>ROUND(AVERAGE(#REF!),2)</f>
        <v>#REF!</v>
      </c>
      <c r="G172" s="50" t="e">
        <f t="shared" si="2"/>
        <v>#REF!</v>
      </c>
      <c r="H172" s="56"/>
    </row>
    <row r="173" spans="1:8" ht="16.5" x14ac:dyDescent="0.25">
      <c r="A173" s="47">
        <v>171</v>
      </c>
      <c r="B173" s="48" t="s">
        <v>473</v>
      </c>
      <c r="C173" s="47" t="s">
        <v>278</v>
      </c>
      <c r="D173" s="49" t="s">
        <v>276</v>
      </c>
      <c r="E173" s="49">
        <v>2</v>
      </c>
      <c r="F173" s="50" t="e">
        <f>ROUND(AVERAGE(#REF!),2)</f>
        <v>#REF!</v>
      </c>
      <c r="G173" s="50" t="e">
        <f t="shared" si="2"/>
        <v>#REF!</v>
      </c>
      <c r="H173" s="56"/>
    </row>
    <row r="174" spans="1:8" ht="33" x14ac:dyDescent="0.25">
      <c r="A174" s="47">
        <v>172</v>
      </c>
      <c r="B174" s="48" t="s">
        <v>474</v>
      </c>
      <c r="C174" s="47" t="s">
        <v>278</v>
      </c>
      <c r="D174" s="49" t="s">
        <v>276</v>
      </c>
      <c r="E174" s="49">
        <v>15</v>
      </c>
      <c r="F174" s="50" t="e">
        <f>ROUND(AVERAGE(#REF!),2)</f>
        <v>#REF!</v>
      </c>
      <c r="G174" s="50" t="e">
        <f t="shared" si="2"/>
        <v>#REF!</v>
      </c>
      <c r="H174" s="56"/>
    </row>
    <row r="175" spans="1:8" ht="33" x14ac:dyDescent="0.25">
      <c r="A175" s="47">
        <v>173</v>
      </c>
      <c r="B175" s="48" t="s">
        <v>475</v>
      </c>
      <c r="C175" s="47" t="s">
        <v>476</v>
      </c>
      <c r="D175" s="49" t="s">
        <v>276</v>
      </c>
      <c r="E175" s="49">
        <v>30</v>
      </c>
      <c r="F175" s="50" t="e">
        <f>ROUND(AVERAGE(#REF!),2)</f>
        <v>#REF!</v>
      </c>
      <c r="G175" s="50" t="e">
        <f t="shared" si="2"/>
        <v>#REF!</v>
      </c>
      <c r="H175" s="56"/>
    </row>
    <row r="176" spans="1:8" ht="16.5" x14ac:dyDescent="0.25">
      <c r="A176" s="47">
        <v>174</v>
      </c>
      <c r="B176" s="48" t="s">
        <v>477</v>
      </c>
      <c r="C176" s="47" t="s">
        <v>278</v>
      </c>
      <c r="D176" s="47" t="s">
        <v>478</v>
      </c>
      <c r="E176" s="49">
        <v>10</v>
      </c>
      <c r="F176" s="50" t="e">
        <f>ROUND(AVERAGE(#REF!),2)</f>
        <v>#REF!</v>
      </c>
      <c r="G176" s="50" t="e">
        <f t="shared" si="2"/>
        <v>#REF!</v>
      </c>
      <c r="H176" s="56"/>
    </row>
    <row r="177" spans="1:8" ht="33" x14ac:dyDescent="0.25">
      <c r="A177" s="47">
        <v>175</v>
      </c>
      <c r="B177" s="48" t="s">
        <v>479</v>
      </c>
      <c r="C177" s="47" t="s">
        <v>480</v>
      </c>
      <c r="D177" s="49" t="s">
        <v>276</v>
      </c>
      <c r="E177" s="49">
        <v>5</v>
      </c>
      <c r="F177" s="50" t="e">
        <f>ROUND(AVERAGE(#REF!),2)</f>
        <v>#REF!</v>
      </c>
      <c r="G177" s="50" t="e">
        <f t="shared" si="2"/>
        <v>#REF!</v>
      </c>
      <c r="H177" s="56"/>
    </row>
    <row r="178" spans="1:8" ht="16.5" x14ac:dyDescent="0.25">
      <c r="A178" s="47">
        <v>176</v>
      </c>
      <c r="B178" s="48" t="s">
        <v>481</v>
      </c>
      <c r="C178" s="47" t="s">
        <v>278</v>
      </c>
      <c r="D178" s="49" t="s">
        <v>276</v>
      </c>
      <c r="E178" s="49">
        <v>5</v>
      </c>
      <c r="F178" s="50" t="e">
        <f>ROUND(AVERAGE(#REF!),2)</f>
        <v>#REF!</v>
      </c>
      <c r="G178" s="50" t="e">
        <f t="shared" si="2"/>
        <v>#REF!</v>
      </c>
      <c r="H178" s="56"/>
    </row>
    <row r="179" spans="1:8" ht="16.5" x14ac:dyDescent="0.25">
      <c r="A179" s="47">
        <v>177</v>
      </c>
      <c r="B179" s="48" t="s">
        <v>482</v>
      </c>
      <c r="C179" s="47" t="s">
        <v>278</v>
      </c>
      <c r="D179" s="49" t="s">
        <v>276</v>
      </c>
      <c r="E179" s="49">
        <v>5</v>
      </c>
      <c r="F179" s="50" t="e">
        <f>ROUND(AVERAGE(#REF!),2)</f>
        <v>#REF!</v>
      </c>
      <c r="G179" s="50" t="e">
        <f t="shared" si="2"/>
        <v>#REF!</v>
      </c>
      <c r="H179" s="56"/>
    </row>
    <row r="180" spans="1:8" ht="16.5" x14ac:dyDescent="0.25">
      <c r="A180" s="47">
        <v>178</v>
      </c>
      <c r="B180" s="48" t="s">
        <v>483</v>
      </c>
      <c r="C180" s="47" t="s">
        <v>278</v>
      </c>
      <c r="D180" s="49" t="s">
        <v>276</v>
      </c>
      <c r="E180" s="49">
        <v>5</v>
      </c>
      <c r="F180" s="50" t="e">
        <f>ROUND(AVERAGE(#REF!),2)</f>
        <v>#REF!</v>
      </c>
      <c r="G180" s="50" t="e">
        <f t="shared" si="2"/>
        <v>#REF!</v>
      </c>
      <c r="H180" s="56"/>
    </row>
    <row r="181" spans="1:8" ht="16.5" x14ac:dyDescent="0.25">
      <c r="A181" s="47">
        <v>179</v>
      </c>
      <c r="B181" s="48" t="s">
        <v>484</v>
      </c>
      <c r="C181" s="47" t="s">
        <v>278</v>
      </c>
      <c r="D181" s="49" t="s">
        <v>276</v>
      </c>
      <c r="E181" s="49">
        <v>5</v>
      </c>
      <c r="F181" s="50" t="e">
        <f>ROUND(AVERAGE(#REF!),2)</f>
        <v>#REF!</v>
      </c>
      <c r="G181" s="50" t="e">
        <f t="shared" si="2"/>
        <v>#REF!</v>
      </c>
      <c r="H181" s="56"/>
    </row>
    <row r="182" spans="1:8" ht="16.5" x14ac:dyDescent="0.25">
      <c r="A182" s="47">
        <v>180</v>
      </c>
      <c r="B182" s="48" t="s">
        <v>485</v>
      </c>
      <c r="C182" s="47" t="s">
        <v>278</v>
      </c>
      <c r="D182" s="49" t="s">
        <v>276</v>
      </c>
      <c r="E182" s="49">
        <v>5</v>
      </c>
      <c r="F182" s="50" t="e">
        <f>ROUND(AVERAGE(#REF!),2)</f>
        <v>#REF!</v>
      </c>
      <c r="G182" s="50" t="e">
        <f t="shared" si="2"/>
        <v>#REF!</v>
      </c>
      <c r="H182" s="56"/>
    </row>
    <row r="183" spans="1:8" ht="16.5" x14ac:dyDescent="0.25">
      <c r="A183" s="47">
        <v>181</v>
      </c>
      <c r="B183" s="48" t="s">
        <v>486</v>
      </c>
      <c r="C183" s="47" t="s">
        <v>278</v>
      </c>
      <c r="D183" s="49" t="s">
        <v>276</v>
      </c>
      <c r="E183" s="49">
        <v>5</v>
      </c>
      <c r="F183" s="50" t="e">
        <f>ROUND(AVERAGE(#REF!),2)</f>
        <v>#REF!</v>
      </c>
      <c r="G183" s="50" t="e">
        <f t="shared" si="2"/>
        <v>#REF!</v>
      </c>
      <c r="H183" s="56"/>
    </row>
    <row r="184" spans="1:8" ht="33" x14ac:dyDescent="0.25">
      <c r="A184" s="47">
        <v>182</v>
      </c>
      <c r="B184" s="48" t="s">
        <v>487</v>
      </c>
      <c r="C184" s="47" t="s">
        <v>278</v>
      </c>
      <c r="D184" s="49" t="s">
        <v>276</v>
      </c>
      <c r="E184" s="49">
        <v>5</v>
      </c>
      <c r="F184" s="50" t="e">
        <f>ROUND(AVERAGE(#REF!),2)</f>
        <v>#REF!</v>
      </c>
      <c r="G184" s="50" t="e">
        <f t="shared" si="2"/>
        <v>#REF!</v>
      </c>
      <c r="H184" s="56"/>
    </row>
    <row r="185" spans="1:8" ht="33" x14ac:dyDescent="0.25">
      <c r="A185" s="47">
        <v>183</v>
      </c>
      <c r="B185" s="48" t="s">
        <v>488</v>
      </c>
      <c r="C185" s="47" t="s">
        <v>278</v>
      </c>
      <c r="D185" s="49" t="s">
        <v>276</v>
      </c>
      <c r="E185" s="49">
        <v>5</v>
      </c>
      <c r="F185" s="50" t="e">
        <f>ROUND(AVERAGE(#REF!),2)</f>
        <v>#REF!</v>
      </c>
      <c r="G185" s="50" t="e">
        <f t="shared" si="2"/>
        <v>#REF!</v>
      </c>
      <c r="H185" s="56"/>
    </row>
    <row r="186" spans="1:8" ht="16.5" x14ac:dyDescent="0.25">
      <c r="A186" s="47">
        <v>184</v>
      </c>
      <c r="B186" s="48" t="s">
        <v>489</v>
      </c>
      <c r="C186" s="47" t="s">
        <v>278</v>
      </c>
      <c r="D186" s="49" t="s">
        <v>276</v>
      </c>
      <c r="E186" s="49">
        <v>5</v>
      </c>
      <c r="F186" s="50" t="e">
        <f>ROUND(AVERAGE(#REF!),2)</f>
        <v>#REF!</v>
      </c>
      <c r="G186" s="50" t="e">
        <f t="shared" si="2"/>
        <v>#REF!</v>
      </c>
      <c r="H186" s="56"/>
    </row>
    <row r="187" spans="1:8" ht="16.5" x14ac:dyDescent="0.25">
      <c r="A187" s="47">
        <v>185</v>
      </c>
      <c r="B187" s="48" t="s">
        <v>490</v>
      </c>
      <c r="C187" s="47" t="s">
        <v>278</v>
      </c>
      <c r="D187" s="49" t="s">
        <v>276</v>
      </c>
      <c r="E187" s="49">
        <v>5</v>
      </c>
      <c r="F187" s="50" t="e">
        <f>ROUND(AVERAGE(#REF!),2)</f>
        <v>#REF!</v>
      </c>
      <c r="G187" s="50" t="e">
        <f t="shared" si="2"/>
        <v>#REF!</v>
      </c>
      <c r="H187" s="56"/>
    </row>
    <row r="188" spans="1:8" ht="16.5" x14ac:dyDescent="0.25">
      <c r="A188" s="47">
        <v>186</v>
      </c>
      <c r="B188" s="48" t="s">
        <v>491</v>
      </c>
      <c r="C188" s="47" t="s">
        <v>278</v>
      </c>
      <c r="D188" s="49" t="s">
        <v>276</v>
      </c>
      <c r="E188" s="49">
        <v>2</v>
      </c>
      <c r="F188" s="50" t="e">
        <f>ROUND(AVERAGE(#REF!),2)</f>
        <v>#REF!</v>
      </c>
      <c r="G188" s="50" t="e">
        <f t="shared" si="2"/>
        <v>#REF!</v>
      </c>
      <c r="H188" s="56"/>
    </row>
    <row r="189" spans="1:8" ht="16.5" x14ac:dyDescent="0.25">
      <c r="A189" s="47">
        <v>187</v>
      </c>
      <c r="B189" s="48" t="s">
        <v>492</v>
      </c>
      <c r="C189" s="47" t="s">
        <v>278</v>
      </c>
      <c r="D189" s="49" t="s">
        <v>276</v>
      </c>
      <c r="E189" s="49">
        <v>2</v>
      </c>
      <c r="F189" s="50" t="e">
        <f>ROUND(AVERAGE(#REF!),2)</f>
        <v>#REF!</v>
      </c>
      <c r="G189" s="50" t="e">
        <f t="shared" si="2"/>
        <v>#REF!</v>
      </c>
      <c r="H189" s="56"/>
    </row>
    <row r="190" spans="1:8" ht="16.5" x14ac:dyDescent="0.25">
      <c r="A190" s="47">
        <v>188</v>
      </c>
      <c r="B190" s="48" t="s">
        <v>493</v>
      </c>
      <c r="C190" s="47" t="s">
        <v>278</v>
      </c>
      <c r="D190" s="49" t="s">
        <v>276</v>
      </c>
      <c r="E190" s="49">
        <v>2</v>
      </c>
      <c r="F190" s="50" t="e">
        <f>ROUND(AVERAGE(#REF!),2)</f>
        <v>#REF!</v>
      </c>
      <c r="G190" s="50" t="e">
        <f t="shared" si="2"/>
        <v>#REF!</v>
      </c>
      <c r="H190" s="56"/>
    </row>
    <row r="191" spans="1:8" ht="16.5" x14ac:dyDescent="0.25">
      <c r="A191" s="47">
        <v>189</v>
      </c>
      <c r="B191" s="48" t="s">
        <v>494</v>
      </c>
      <c r="C191" s="47" t="s">
        <v>278</v>
      </c>
      <c r="D191" s="49" t="s">
        <v>276</v>
      </c>
      <c r="E191" s="49">
        <v>2</v>
      </c>
      <c r="F191" s="50" t="e">
        <f>ROUND(AVERAGE(#REF!),2)</f>
        <v>#REF!</v>
      </c>
      <c r="G191" s="50" t="e">
        <f t="shared" si="2"/>
        <v>#REF!</v>
      </c>
      <c r="H191" s="56"/>
    </row>
    <row r="192" spans="1:8" ht="16.5" x14ac:dyDescent="0.25">
      <c r="A192" s="47">
        <v>190</v>
      </c>
      <c r="B192" s="48" t="s">
        <v>495</v>
      </c>
      <c r="C192" s="47" t="s">
        <v>278</v>
      </c>
      <c r="D192" s="49" t="s">
        <v>276</v>
      </c>
      <c r="E192" s="49">
        <v>2</v>
      </c>
      <c r="F192" s="50" t="e">
        <f>ROUND(AVERAGE(#REF!),2)</f>
        <v>#REF!</v>
      </c>
      <c r="G192" s="50" t="e">
        <f t="shared" si="2"/>
        <v>#REF!</v>
      </c>
      <c r="H192" s="56"/>
    </row>
    <row r="193" spans="1:8" ht="16.5" x14ac:dyDescent="0.25">
      <c r="A193" s="47">
        <v>191</v>
      </c>
      <c r="B193" s="48" t="s">
        <v>496</v>
      </c>
      <c r="C193" s="47" t="s">
        <v>278</v>
      </c>
      <c r="D193" s="49" t="s">
        <v>276</v>
      </c>
      <c r="E193" s="49">
        <v>2</v>
      </c>
      <c r="F193" s="50" t="e">
        <f>ROUND(AVERAGE(#REF!),2)</f>
        <v>#REF!</v>
      </c>
      <c r="G193" s="50" t="e">
        <f t="shared" si="2"/>
        <v>#REF!</v>
      </c>
      <c r="H193" s="56"/>
    </row>
    <row r="194" spans="1:8" ht="33" x14ac:dyDescent="0.25">
      <c r="A194" s="47">
        <v>192</v>
      </c>
      <c r="B194" s="48" t="s">
        <v>497</v>
      </c>
      <c r="C194" s="47" t="s">
        <v>353</v>
      </c>
      <c r="D194" s="49" t="s">
        <v>276</v>
      </c>
      <c r="E194" s="49">
        <v>1</v>
      </c>
      <c r="F194" s="50" t="e">
        <f>ROUND(AVERAGE(#REF!),2)</f>
        <v>#REF!</v>
      </c>
      <c r="G194" s="50" t="e">
        <f t="shared" si="2"/>
        <v>#REF!</v>
      </c>
      <c r="H194" s="56"/>
    </row>
    <row r="195" spans="1:8" ht="33" x14ac:dyDescent="0.25">
      <c r="A195" s="47">
        <v>193</v>
      </c>
      <c r="B195" s="48" t="s">
        <v>498</v>
      </c>
      <c r="C195" s="47" t="s">
        <v>353</v>
      </c>
      <c r="D195" s="49" t="s">
        <v>276</v>
      </c>
      <c r="E195" s="49">
        <v>2</v>
      </c>
      <c r="F195" s="50" t="e">
        <f>ROUND(AVERAGE(#REF!),2)</f>
        <v>#REF!</v>
      </c>
      <c r="G195" s="50" t="e">
        <f t="shared" ref="G195:G258" si="3">F195*E195</f>
        <v>#REF!</v>
      </c>
      <c r="H195" s="56"/>
    </row>
    <row r="196" spans="1:8" ht="16.5" x14ac:dyDescent="0.25">
      <c r="A196" s="47">
        <v>194</v>
      </c>
      <c r="B196" s="48" t="s">
        <v>499</v>
      </c>
      <c r="C196" s="47" t="s">
        <v>353</v>
      </c>
      <c r="D196" s="49" t="s">
        <v>276</v>
      </c>
      <c r="E196" s="49">
        <v>2</v>
      </c>
      <c r="F196" s="50" t="e">
        <f>ROUND(AVERAGE(#REF!),2)</f>
        <v>#REF!</v>
      </c>
      <c r="G196" s="50" t="e">
        <f t="shared" si="3"/>
        <v>#REF!</v>
      </c>
      <c r="H196" s="56"/>
    </row>
    <row r="197" spans="1:8" ht="16.5" x14ac:dyDescent="0.25">
      <c r="A197" s="47">
        <v>195</v>
      </c>
      <c r="B197" s="48" t="s">
        <v>500</v>
      </c>
      <c r="C197" s="47" t="s">
        <v>353</v>
      </c>
      <c r="D197" s="49" t="s">
        <v>276</v>
      </c>
      <c r="E197" s="49">
        <v>2</v>
      </c>
      <c r="F197" s="50" t="e">
        <f>ROUND(AVERAGE(#REF!),2)</f>
        <v>#REF!</v>
      </c>
      <c r="G197" s="50" t="e">
        <f t="shared" si="3"/>
        <v>#REF!</v>
      </c>
      <c r="H197" s="56"/>
    </row>
    <row r="198" spans="1:8" ht="33" x14ac:dyDescent="0.25">
      <c r="A198" s="47">
        <v>196</v>
      </c>
      <c r="B198" s="48" t="s">
        <v>501</v>
      </c>
      <c r="C198" s="47" t="s">
        <v>311</v>
      </c>
      <c r="D198" s="49" t="s">
        <v>276</v>
      </c>
      <c r="E198" s="49">
        <v>1</v>
      </c>
      <c r="F198" s="50" t="e">
        <f>ROUND(AVERAGE(#REF!),2)</f>
        <v>#REF!</v>
      </c>
      <c r="G198" s="50" t="e">
        <f t="shared" si="3"/>
        <v>#REF!</v>
      </c>
      <c r="H198" s="56"/>
    </row>
    <row r="199" spans="1:8" ht="165" x14ac:dyDescent="0.25">
      <c r="A199" s="47">
        <v>197</v>
      </c>
      <c r="B199" s="48" t="s">
        <v>502</v>
      </c>
      <c r="C199" s="47" t="s">
        <v>353</v>
      </c>
      <c r="D199" s="49" t="s">
        <v>276</v>
      </c>
      <c r="E199" s="49">
        <v>5</v>
      </c>
      <c r="F199" s="50" t="e">
        <f>ROUND(AVERAGE(#REF!),2)</f>
        <v>#REF!</v>
      </c>
      <c r="G199" s="50" t="e">
        <f t="shared" si="3"/>
        <v>#REF!</v>
      </c>
      <c r="H199" s="56"/>
    </row>
    <row r="200" spans="1:8" ht="33" x14ac:dyDescent="0.25">
      <c r="A200" s="47">
        <v>198</v>
      </c>
      <c r="B200" s="48" t="s">
        <v>503</v>
      </c>
      <c r="C200" s="47" t="s">
        <v>311</v>
      </c>
      <c r="D200" s="49" t="s">
        <v>276</v>
      </c>
      <c r="E200" s="49">
        <v>1</v>
      </c>
      <c r="F200" s="50" t="e">
        <f>ROUND(AVERAGE(#REF!),2)</f>
        <v>#REF!</v>
      </c>
      <c r="G200" s="50" t="e">
        <f t="shared" si="3"/>
        <v>#REF!</v>
      </c>
      <c r="H200" s="56"/>
    </row>
    <row r="201" spans="1:8" ht="33" x14ac:dyDescent="0.25">
      <c r="A201" s="47">
        <v>199</v>
      </c>
      <c r="B201" s="48" t="s">
        <v>504</v>
      </c>
      <c r="C201" s="47" t="s">
        <v>505</v>
      </c>
      <c r="D201" s="49" t="s">
        <v>276</v>
      </c>
      <c r="E201" s="49">
        <v>1</v>
      </c>
      <c r="F201" s="50" t="e">
        <f>ROUND(AVERAGE(#REF!),2)</f>
        <v>#REF!</v>
      </c>
      <c r="G201" s="50" t="e">
        <f t="shared" si="3"/>
        <v>#REF!</v>
      </c>
      <c r="H201" s="56"/>
    </row>
    <row r="202" spans="1:8" ht="66" x14ac:dyDescent="0.25">
      <c r="A202" s="47">
        <v>200</v>
      </c>
      <c r="B202" s="48" t="s">
        <v>506</v>
      </c>
      <c r="C202" s="47" t="s">
        <v>286</v>
      </c>
      <c r="D202" s="49" t="s">
        <v>276</v>
      </c>
      <c r="E202" s="49">
        <v>1</v>
      </c>
      <c r="F202" s="50" t="e">
        <f>ROUND(AVERAGE(#REF!),2)</f>
        <v>#REF!</v>
      </c>
      <c r="G202" s="50" t="e">
        <f t="shared" si="3"/>
        <v>#REF!</v>
      </c>
      <c r="H202" s="56"/>
    </row>
    <row r="203" spans="1:8" ht="33" x14ac:dyDescent="0.25">
      <c r="A203" s="47">
        <v>201</v>
      </c>
      <c r="B203" s="48" t="s">
        <v>507</v>
      </c>
      <c r="C203" s="47" t="s">
        <v>286</v>
      </c>
      <c r="D203" s="49" t="s">
        <v>276</v>
      </c>
      <c r="E203" s="49">
        <v>1</v>
      </c>
      <c r="F203" s="50" t="e">
        <f>ROUND(AVERAGE(#REF!),2)</f>
        <v>#REF!</v>
      </c>
      <c r="G203" s="50" t="e">
        <f t="shared" si="3"/>
        <v>#REF!</v>
      </c>
      <c r="H203" s="56"/>
    </row>
    <row r="204" spans="1:8" ht="33" x14ac:dyDescent="0.25">
      <c r="A204" s="47">
        <v>202</v>
      </c>
      <c r="B204" s="48" t="s">
        <v>508</v>
      </c>
      <c r="C204" s="47" t="s">
        <v>509</v>
      </c>
      <c r="D204" s="49" t="s">
        <v>276</v>
      </c>
      <c r="E204" s="49">
        <v>15</v>
      </c>
      <c r="F204" s="50" t="e">
        <f>ROUND(AVERAGE(#REF!),2)</f>
        <v>#REF!</v>
      </c>
      <c r="G204" s="50" t="e">
        <f t="shared" si="3"/>
        <v>#REF!</v>
      </c>
      <c r="H204" s="56"/>
    </row>
    <row r="205" spans="1:8" ht="49.5" x14ac:dyDescent="0.25">
      <c r="A205" s="47">
        <v>203</v>
      </c>
      <c r="B205" s="48" t="s">
        <v>510</v>
      </c>
      <c r="C205" s="47" t="s">
        <v>286</v>
      </c>
      <c r="D205" s="49" t="s">
        <v>276</v>
      </c>
      <c r="E205" s="49">
        <v>5</v>
      </c>
      <c r="F205" s="50" t="e">
        <f>ROUND(AVERAGE(#REF!),2)</f>
        <v>#REF!</v>
      </c>
      <c r="G205" s="50" t="e">
        <f t="shared" si="3"/>
        <v>#REF!</v>
      </c>
      <c r="H205" s="56"/>
    </row>
    <row r="206" spans="1:8" ht="16.5" x14ac:dyDescent="0.25">
      <c r="A206" s="47">
        <v>204</v>
      </c>
      <c r="B206" s="48" t="s">
        <v>511</v>
      </c>
      <c r="C206" s="47" t="s">
        <v>278</v>
      </c>
      <c r="D206" s="49" t="s">
        <v>276</v>
      </c>
      <c r="E206" s="49">
        <v>5</v>
      </c>
      <c r="F206" s="50" t="e">
        <f>ROUND(AVERAGE(#REF!),2)</f>
        <v>#REF!</v>
      </c>
      <c r="G206" s="50" t="e">
        <f t="shared" si="3"/>
        <v>#REF!</v>
      </c>
      <c r="H206" s="56"/>
    </row>
    <row r="207" spans="1:8" ht="16.5" x14ac:dyDescent="0.25">
      <c r="A207" s="47">
        <v>205</v>
      </c>
      <c r="B207" s="62" t="s">
        <v>512</v>
      </c>
      <c r="C207" s="47" t="s">
        <v>278</v>
      </c>
      <c r="D207" s="49" t="s">
        <v>276</v>
      </c>
      <c r="E207" s="49">
        <v>5</v>
      </c>
      <c r="F207" s="50" t="e">
        <f>ROUND(AVERAGE(#REF!),2)</f>
        <v>#REF!</v>
      </c>
      <c r="G207" s="50" t="e">
        <f t="shared" si="3"/>
        <v>#REF!</v>
      </c>
      <c r="H207" s="56"/>
    </row>
    <row r="208" spans="1:8" ht="16.5" x14ac:dyDescent="0.25">
      <c r="A208" s="47">
        <v>206</v>
      </c>
      <c r="B208" s="62" t="s">
        <v>513</v>
      </c>
      <c r="C208" s="47" t="s">
        <v>278</v>
      </c>
      <c r="D208" s="49" t="s">
        <v>276</v>
      </c>
      <c r="E208" s="49">
        <v>5</v>
      </c>
      <c r="F208" s="50" t="e">
        <f>ROUND(AVERAGE(#REF!),2)</f>
        <v>#REF!</v>
      </c>
      <c r="G208" s="50" t="e">
        <f t="shared" si="3"/>
        <v>#REF!</v>
      </c>
      <c r="H208" s="56"/>
    </row>
    <row r="209" spans="1:8" ht="16.5" x14ac:dyDescent="0.25">
      <c r="A209" s="47">
        <v>207</v>
      </c>
      <c r="B209" s="62" t="s">
        <v>514</v>
      </c>
      <c r="C209" s="47" t="s">
        <v>278</v>
      </c>
      <c r="D209" s="49" t="s">
        <v>276</v>
      </c>
      <c r="E209" s="49">
        <v>5</v>
      </c>
      <c r="F209" s="50" t="e">
        <f>ROUND(AVERAGE(#REF!),2)</f>
        <v>#REF!</v>
      </c>
      <c r="G209" s="50" t="e">
        <f t="shared" si="3"/>
        <v>#REF!</v>
      </c>
      <c r="H209" s="56"/>
    </row>
    <row r="210" spans="1:8" ht="16.5" x14ac:dyDescent="0.25">
      <c r="A210" s="47">
        <v>208</v>
      </c>
      <c r="B210" s="62" t="s">
        <v>515</v>
      </c>
      <c r="C210" s="47" t="s">
        <v>278</v>
      </c>
      <c r="D210" s="49" t="s">
        <v>276</v>
      </c>
      <c r="E210" s="49">
        <v>5</v>
      </c>
      <c r="F210" s="50" t="e">
        <f>ROUND(AVERAGE(#REF!),2)</f>
        <v>#REF!</v>
      </c>
      <c r="G210" s="50" t="e">
        <f t="shared" si="3"/>
        <v>#REF!</v>
      </c>
      <c r="H210" s="56"/>
    </row>
    <row r="211" spans="1:8" ht="16.5" x14ac:dyDescent="0.25">
      <c r="A211" s="47">
        <v>209</v>
      </c>
      <c r="B211" s="62" t="s">
        <v>516</v>
      </c>
      <c r="C211" s="47" t="s">
        <v>278</v>
      </c>
      <c r="D211" s="49" t="s">
        <v>276</v>
      </c>
      <c r="E211" s="49">
        <v>5</v>
      </c>
      <c r="F211" s="50" t="e">
        <f>ROUND(AVERAGE(#REF!),2)</f>
        <v>#REF!</v>
      </c>
      <c r="G211" s="50" t="e">
        <f t="shared" si="3"/>
        <v>#REF!</v>
      </c>
      <c r="H211" s="56"/>
    </row>
    <row r="212" spans="1:8" ht="16.5" x14ac:dyDescent="0.25">
      <c r="A212" s="47">
        <v>210</v>
      </c>
      <c r="B212" s="62" t="s">
        <v>517</v>
      </c>
      <c r="C212" s="47" t="s">
        <v>278</v>
      </c>
      <c r="D212" s="49" t="s">
        <v>276</v>
      </c>
      <c r="E212" s="49">
        <v>5</v>
      </c>
      <c r="F212" s="50" t="e">
        <f>ROUND(AVERAGE(#REF!),2)</f>
        <v>#REF!</v>
      </c>
      <c r="G212" s="50" t="e">
        <f t="shared" si="3"/>
        <v>#REF!</v>
      </c>
      <c r="H212" s="56"/>
    </row>
    <row r="213" spans="1:8" ht="16.5" x14ac:dyDescent="0.25">
      <c r="A213" s="47">
        <v>211</v>
      </c>
      <c r="B213" s="62" t="s">
        <v>518</v>
      </c>
      <c r="C213" s="47" t="s">
        <v>278</v>
      </c>
      <c r="D213" s="49" t="s">
        <v>276</v>
      </c>
      <c r="E213" s="49">
        <v>5</v>
      </c>
      <c r="F213" s="50" t="e">
        <f>ROUND(AVERAGE(#REF!),2)</f>
        <v>#REF!</v>
      </c>
      <c r="G213" s="50" t="e">
        <f t="shared" si="3"/>
        <v>#REF!</v>
      </c>
      <c r="H213" s="56"/>
    </row>
    <row r="214" spans="1:8" ht="16.5" x14ac:dyDescent="0.25">
      <c r="A214" s="47">
        <v>212</v>
      </c>
      <c r="B214" s="62" t="s">
        <v>519</v>
      </c>
      <c r="C214" s="47" t="s">
        <v>278</v>
      </c>
      <c r="D214" s="49" t="s">
        <v>276</v>
      </c>
      <c r="E214" s="49">
        <v>5</v>
      </c>
      <c r="F214" s="50" t="e">
        <f>ROUND(AVERAGE(#REF!),2)</f>
        <v>#REF!</v>
      </c>
      <c r="G214" s="50" t="e">
        <f t="shared" si="3"/>
        <v>#REF!</v>
      </c>
      <c r="H214" s="56"/>
    </row>
    <row r="215" spans="1:8" ht="16.5" x14ac:dyDescent="0.25">
      <c r="A215" s="47">
        <v>213</v>
      </c>
      <c r="B215" s="62" t="s">
        <v>520</v>
      </c>
      <c r="C215" s="47" t="s">
        <v>278</v>
      </c>
      <c r="D215" s="49" t="s">
        <v>276</v>
      </c>
      <c r="E215" s="49">
        <v>5</v>
      </c>
      <c r="F215" s="50" t="e">
        <f>ROUND(AVERAGE(#REF!),2)</f>
        <v>#REF!</v>
      </c>
      <c r="G215" s="50" t="e">
        <f t="shared" si="3"/>
        <v>#REF!</v>
      </c>
      <c r="H215" s="56"/>
    </row>
    <row r="216" spans="1:8" ht="16.5" x14ac:dyDescent="0.25">
      <c r="A216" s="47">
        <v>214</v>
      </c>
      <c r="B216" s="62" t="s">
        <v>521</v>
      </c>
      <c r="C216" s="47" t="s">
        <v>278</v>
      </c>
      <c r="D216" s="49" t="s">
        <v>276</v>
      </c>
      <c r="E216" s="49">
        <v>5</v>
      </c>
      <c r="F216" s="50" t="e">
        <f>ROUND(AVERAGE(#REF!),2)</f>
        <v>#REF!</v>
      </c>
      <c r="G216" s="50" t="e">
        <f t="shared" si="3"/>
        <v>#REF!</v>
      </c>
      <c r="H216" s="56"/>
    </row>
    <row r="217" spans="1:8" ht="16.5" x14ac:dyDescent="0.25">
      <c r="A217" s="47">
        <v>215</v>
      </c>
      <c r="B217" s="62" t="s">
        <v>522</v>
      </c>
      <c r="C217" s="47" t="s">
        <v>278</v>
      </c>
      <c r="D217" s="49" t="s">
        <v>276</v>
      </c>
      <c r="E217" s="49">
        <v>5</v>
      </c>
      <c r="F217" s="50" t="e">
        <f>ROUND(AVERAGE(#REF!),2)</f>
        <v>#REF!</v>
      </c>
      <c r="G217" s="50" t="e">
        <f t="shared" si="3"/>
        <v>#REF!</v>
      </c>
      <c r="H217" s="56"/>
    </row>
    <row r="218" spans="1:8" ht="16.5" x14ac:dyDescent="0.25">
      <c r="A218" s="47">
        <v>216</v>
      </c>
      <c r="B218" s="62" t="s">
        <v>523</v>
      </c>
      <c r="C218" s="47" t="s">
        <v>278</v>
      </c>
      <c r="D218" s="49" t="s">
        <v>276</v>
      </c>
      <c r="E218" s="49">
        <v>5</v>
      </c>
      <c r="F218" s="50" t="e">
        <f>ROUND(AVERAGE(#REF!),2)</f>
        <v>#REF!</v>
      </c>
      <c r="G218" s="50" t="e">
        <f t="shared" si="3"/>
        <v>#REF!</v>
      </c>
      <c r="H218" s="56"/>
    </row>
    <row r="219" spans="1:8" ht="16.5" x14ac:dyDescent="0.25">
      <c r="A219" s="47">
        <v>217</v>
      </c>
      <c r="B219" s="62" t="s">
        <v>524</v>
      </c>
      <c r="C219" s="47" t="s">
        <v>278</v>
      </c>
      <c r="D219" s="49" t="s">
        <v>276</v>
      </c>
      <c r="E219" s="49">
        <v>5</v>
      </c>
      <c r="F219" s="50" t="e">
        <f>ROUND(AVERAGE(#REF!),2)</f>
        <v>#REF!</v>
      </c>
      <c r="G219" s="50" t="e">
        <f t="shared" si="3"/>
        <v>#REF!</v>
      </c>
      <c r="H219" s="56"/>
    </row>
    <row r="220" spans="1:8" ht="16.5" x14ac:dyDescent="0.25">
      <c r="A220" s="47">
        <v>218</v>
      </c>
      <c r="B220" s="62" t="s">
        <v>525</v>
      </c>
      <c r="C220" s="47" t="s">
        <v>317</v>
      </c>
      <c r="D220" s="49" t="s">
        <v>276</v>
      </c>
      <c r="E220" s="49">
        <v>5</v>
      </c>
      <c r="F220" s="50" t="e">
        <f>ROUND(AVERAGE(#REF!),2)</f>
        <v>#REF!</v>
      </c>
      <c r="G220" s="50" t="e">
        <f t="shared" si="3"/>
        <v>#REF!</v>
      </c>
      <c r="H220" s="56"/>
    </row>
    <row r="221" spans="1:8" ht="16.5" x14ac:dyDescent="0.25">
      <c r="A221" s="47">
        <v>219</v>
      </c>
      <c r="B221" s="62" t="s">
        <v>526</v>
      </c>
      <c r="C221" s="47" t="s">
        <v>317</v>
      </c>
      <c r="D221" s="49" t="s">
        <v>276</v>
      </c>
      <c r="E221" s="49">
        <v>5</v>
      </c>
      <c r="F221" s="50" t="e">
        <f>ROUND(AVERAGE(#REF!),2)</f>
        <v>#REF!</v>
      </c>
      <c r="G221" s="50" t="e">
        <f t="shared" si="3"/>
        <v>#REF!</v>
      </c>
      <c r="H221" s="56"/>
    </row>
    <row r="222" spans="1:8" ht="16.5" x14ac:dyDescent="0.25">
      <c r="A222" s="47">
        <v>220</v>
      </c>
      <c r="B222" s="62" t="s">
        <v>527</v>
      </c>
      <c r="C222" s="47" t="s">
        <v>317</v>
      </c>
      <c r="D222" s="49" t="s">
        <v>276</v>
      </c>
      <c r="E222" s="49">
        <v>5</v>
      </c>
      <c r="F222" s="50" t="e">
        <f>ROUND(AVERAGE(#REF!),2)</f>
        <v>#REF!</v>
      </c>
      <c r="G222" s="50" t="e">
        <f t="shared" si="3"/>
        <v>#REF!</v>
      </c>
      <c r="H222" s="56"/>
    </row>
    <row r="223" spans="1:8" ht="16.5" x14ac:dyDescent="0.25">
      <c r="A223" s="47">
        <v>221</v>
      </c>
      <c r="B223" s="62" t="s">
        <v>528</v>
      </c>
      <c r="C223" s="47" t="s">
        <v>317</v>
      </c>
      <c r="D223" s="49" t="s">
        <v>276</v>
      </c>
      <c r="E223" s="49">
        <v>5</v>
      </c>
      <c r="F223" s="50" t="e">
        <f>ROUND(AVERAGE(#REF!),2)</f>
        <v>#REF!</v>
      </c>
      <c r="G223" s="50" t="e">
        <f t="shared" si="3"/>
        <v>#REF!</v>
      </c>
      <c r="H223" s="56"/>
    </row>
    <row r="224" spans="1:8" ht="16.5" x14ac:dyDescent="0.25">
      <c r="A224" s="47">
        <v>222</v>
      </c>
      <c r="B224" s="48" t="s">
        <v>529</v>
      </c>
      <c r="C224" s="47" t="s">
        <v>317</v>
      </c>
      <c r="D224" s="49" t="s">
        <v>276</v>
      </c>
      <c r="E224" s="49">
        <v>5</v>
      </c>
      <c r="F224" s="50" t="e">
        <f>ROUND(AVERAGE(#REF!),2)</f>
        <v>#REF!</v>
      </c>
      <c r="G224" s="50" t="e">
        <f t="shared" si="3"/>
        <v>#REF!</v>
      </c>
      <c r="H224" s="56"/>
    </row>
    <row r="225" spans="1:8" ht="16.5" x14ac:dyDescent="0.25">
      <c r="A225" s="47">
        <v>223</v>
      </c>
      <c r="B225" s="48" t="s">
        <v>530</v>
      </c>
      <c r="C225" s="47" t="s">
        <v>317</v>
      </c>
      <c r="D225" s="49" t="s">
        <v>276</v>
      </c>
      <c r="E225" s="49">
        <v>5</v>
      </c>
      <c r="F225" s="50" t="e">
        <f>ROUND(AVERAGE(#REF!),2)</f>
        <v>#REF!</v>
      </c>
      <c r="G225" s="50" t="e">
        <f t="shared" si="3"/>
        <v>#REF!</v>
      </c>
      <c r="H225" s="56"/>
    </row>
    <row r="226" spans="1:8" ht="16.5" x14ac:dyDescent="0.25">
      <c r="A226" s="47">
        <v>224</v>
      </c>
      <c r="B226" s="62" t="s">
        <v>531</v>
      </c>
      <c r="C226" s="47" t="s">
        <v>317</v>
      </c>
      <c r="D226" s="49" t="s">
        <v>276</v>
      </c>
      <c r="E226" s="49">
        <v>5</v>
      </c>
      <c r="F226" s="50" t="e">
        <f>ROUND(AVERAGE(#REF!),2)</f>
        <v>#REF!</v>
      </c>
      <c r="G226" s="50" t="e">
        <f t="shared" si="3"/>
        <v>#REF!</v>
      </c>
      <c r="H226" s="56"/>
    </row>
    <row r="227" spans="1:8" ht="16.5" x14ac:dyDescent="0.25">
      <c r="A227" s="47">
        <v>225</v>
      </c>
      <c r="B227" s="62" t="s">
        <v>532</v>
      </c>
      <c r="C227" s="47" t="s">
        <v>317</v>
      </c>
      <c r="D227" s="49" t="s">
        <v>276</v>
      </c>
      <c r="E227" s="49">
        <v>5</v>
      </c>
      <c r="F227" s="50" t="e">
        <f>ROUND(AVERAGE(#REF!),2)</f>
        <v>#REF!</v>
      </c>
      <c r="G227" s="50" t="e">
        <f t="shared" si="3"/>
        <v>#REF!</v>
      </c>
      <c r="H227" s="56"/>
    </row>
    <row r="228" spans="1:8" ht="16.5" x14ac:dyDescent="0.25">
      <c r="A228" s="47">
        <v>226</v>
      </c>
      <c r="B228" s="48" t="s">
        <v>533</v>
      </c>
      <c r="C228" s="47" t="s">
        <v>278</v>
      </c>
      <c r="D228" s="49" t="s">
        <v>276</v>
      </c>
      <c r="E228" s="49">
        <v>5</v>
      </c>
      <c r="F228" s="50" t="e">
        <f>ROUND(AVERAGE(#REF!),2)</f>
        <v>#REF!</v>
      </c>
      <c r="G228" s="50" t="e">
        <f t="shared" si="3"/>
        <v>#REF!</v>
      </c>
      <c r="H228" s="56"/>
    </row>
    <row r="229" spans="1:8" ht="16.5" x14ac:dyDescent="0.25">
      <c r="A229" s="47">
        <v>227</v>
      </c>
      <c r="B229" s="48" t="s">
        <v>534</v>
      </c>
      <c r="C229" s="47" t="s">
        <v>278</v>
      </c>
      <c r="D229" s="49" t="s">
        <v>276</v>
      </c>
      <c r="E229" s="49">
        <v>5</v>
      </c>
      <c r="F229" s="50" t="e">
        <f>ROUND(AVERAGE(#REF!),2)</f>
        <v>#REF!</v>
      </c>
      <c r="G229" s="50" t="e">
        <f t="shared" si="3"/>
        <v>#REF!</v>
      </c>
      <c r="H229" s="56"/>
    </row>
    <row r="230" spans="1:8" ht="16.5" x14ac:dyDescent="0.25">
      <c r="A230" s="47">
        <v>228</v>
      </c>
      <c r="B230" s="48" t="s">
        <v>535</v>
      </c>
      <c r="C230" s="47" t="s">
        <v>278</v>
      </c>
      <c r="D230" s="49" t="s">
        <v>276</v>
      </c>
      <c r="E230" s="49">
        <v>5</v>
      </c>
      <c r="F230" s="50" t="e">
        <f>ROUND(AVERAGE(#REF!),2)</f>
        <v>#REF!</v>
      </c>
      <c r="G230" s="50" t="e">
        <f t="shared" si="3"/>
        <v>#REF!</v>
      </c>
      <c r="H230" s="56"/>
    </row>
    <row r="231" spans="1:8" ht="16.5" x14ac:dyDescent="0.25">
      <c r="A231" s="47">
        <v>229</v>
      </c>
      <c r="B231" s="48" t="s">
        <v>536</v>
      </c>
      <c r="C231" s="47" t="s">
        <v>278</v>
      </c>
      <c r="D231" s="49" t="s">
        <v>276</v>
      </c>
      <c r="E231" s="49">
        <v>5</v>
      </c>
      <c r="F231" s="50" t="e">
        <f>ROUND(AVERAGE(#REF!),2)</f>
        <v>#REF!</v>
      </c>
      <c r="G231" s="50" t="e">
        <f t="shared" si="3"/>
        <v>#REF!</v>
      </c>
      <c r="H231" s="56"/>
    </row>
    <row r="232" spans="1:8" ht="16.5" x14ac:dyDescent="0.25">
      <c r="A232" s="47">
        <v>230</v>
      </c>
      <c r="B232" s="48" t="s">
        <v>537</v>
      </c>
      <c r="C232" s="47" t="s">
        <v>278</v>
      </c>
      <c r="D232" s="49" t="s">
        <v>276</v>
      </c>
      <c r="E232" s="49">
        <v>5</v>
      </c>
      <c r="F232" s="50" t="e">
        <f>ROUND(AVERAGE(#REF!),2)</f>
        <v>#REF!</v>
      </c>
      <c r="G232" s="50" t="e">
        <f t="shared" si="3"/>
        <v>#REF!</v>
      </c>
      <c r="H232" s="56"/>
    </row>
    <row r="233" spans="1:8" ht="16.5" x14ac:dyDescent="0.25">
      <c r="A233" s="47">
        <v>231</v>
      </c>
      <c r="B233" s="48" t="s">
        <v>538</v>
      </c>
      <c r="C233" s="47" t="s">
        <v>278</v>
      </c>
      <c r="D233" s="49" t="s">
        <v>276</v>
      </c>
      <c r="E233" s="49">
        <v>5</v>
      </c>
      <c r="F233" s="50" t="e">
        <f>ROUND(AVERAGE(#REF!),2)</f>
        <v>#REF!</v>
      </c>
      <c r="G233" s="50" t="e">
        <f t="shared" si="3"/>
        <v>#REF!</v>
      </c>
      <c r="H233" s="56"/>
    </row>
    <row r="234" spans="1:8" ht="16.5" x14ac:dyDescent="0.25">
      <c r="A234" s="47">
        <v>232</v>
      </c>
      <c r="B234" s="48" t="s">
        <v>539</v>
      </c>
      <c r="C234" s="47" t="s">
        <v>278</v>
      </c>
      <c r="D234" s="49" t="s">
        <v>276</v>
      </c>
      <c r="E234" s="49">
        <v>5</v>
      </c>
      <c r="F234" s="50" t="e">
        <f>ROUND(AVERAGE(#REF!),2)</f>
        <v>#REF!</v>
      </c>
      <c r="G234" s="50" t="e">
        <f t="shared" si="3"/>
        <v>#REF!</v>
      </c>
      <c r="H234" s="56"/>
    </row>
    <row r="235" spans="1:8" ht="16.5" x14ac:dyDescent="0.25">
      <c r="A235" s="47">
        <v>233</v>
      </c>
      <c r="B235" s="48" t="s">
        <v>540</v>
      </c>
      <c r="C235" s="47" t="s">
        <v>278</v>
      </c>
      <c r="D235" s="49" t="s">
        <v>276</v>
      </c>
      <c r="E235" s="49">
        <v>5</v>
      </c>
      <c r="F235" s="50" t="e">
        <f>ROUND(AVERAGE(#REF!),2)</f>
        <v>#REF!</v>
      </c>
      <c r="G235" s="50" t="e">
        <f t="shared" si="3"/>
        <v>#REF!</v>
      </c>
      <c r="H235" s="56"/>
    </row>
    <row r="236" spans="1:8" ht="16.5" x14ac:dyDescent="0.25">
      <c r="A236" s="47">
        <v>234</v>
      </c>
      <c r="B236" s="48" t="s">
        <v>541</v>
      </c>
      <c r="C236" s="47" t="s">
        <v>317</v>
      </c>
      <c r="D236" s="49" t="s">
        <v>276</v>
      </c>
      <c r="E236" s="49">
        <v>2</v>
      </c>
      <c r="F236" s="50" t="e">
        <f>ROUND(AVERAGE(#REF!),2)</f>
        <v>#REF!</v>
      </c>
      <c r="G236" s="50" t="e">
        <f t="shared" si="3"/>
        <v>#REF!</v>
      </c>
      <c r="H236" s="56"/>
    </row>
    <row r="237" spans="1:8" ht="16.5" x14ac:dyDescent="0.25">
      <c r="A237" s="47">
        <v>235</v>
      </c>
      <c r="B237" s="48" t="s">
        <v>542</v>
      </c>
      <c r="C237" s="47" t="s">
        <v>317</v>
      </c>
      <c r="D237" s="49" t="s">
        <v>276</v>
      </c>
      <c r="E237" s="49">
        <v>2</v>
      </c>
      <c r="F237" s="50" t="e">
        <f>ROUND(AVERAGE(#REF!),2)</f>
        <v>#REF!</v>
      </c>
      <c r="G237" s="50" t="e">
        <f t="shared" si="3"/>
        <v>#REF!</v>
      </c>
      <c r="H237" s="56"/>
    </row>
    <row r="238" spans="1:8" ht="16.5" x14ac:dyDescent="0.25">
      <c r="A238" s="47">
        <v>236</v>
      </c>
      <c r="B238" s="48" t="s">
        <v>543</v>
      </c>
      <c r="C238" s="47" t="s">
        <v>317</v>
      </c>
      <c r="D238" s="49" t="s">
        <v>276</v>
      </c>
      <c r="E238" s="49">
        <v>2</v>
      </c>
      <c r="F238" s="50" t="e">
        <f>ROUND(AVERAGE(#REF!),2)</f>
        <v>#REF!</v>
      </c>
      <c r="G238" s="50" t="e">
        <f t="shared" si="3"/>
        <v>#REF!</v>
      </c>
      <c r="H238" s="56"/>
    </row>
    <row r="239" spans="1:8" ht="16.5" x14ac:dyDescent="0.25">
      <c r="A239" s="47">
        <v>237</v>
      </c>
      <c r="B239" s="48" t="s">
        <v>544</v>
      </c>
      <c r="C239" s="47" t="s">
        <v>317</v>
      </c>
      <c r="D239" s="49" t="s">
        <v>276</v>
      </c>
      <c r="E239" s="49">
        <v>2</v>
      </c>
      <c r="F239" s="50" t="e">
        <f>ROUND(AVERAGE(#REF!),2)</f>
        <v>#REF!</v>
      </c>
      <c r="G239" s="50" t="e">
        <f t="shared" si="3"/>
        <v>#REF!</v>
      </c>
      <c r="H239" s="56"/>
    </row>
    <row r="240" spans="1:8" ht="16.5" x14ac:dyDescent="0.25">
      <c r="A240" s="47">
        <v>238</v>
      </c>
      <c r="B240" s="48" t="s">
        <v>545</v>
      </c>
      <c r="C240" s="47" t="s">
        <v>317</v>
      </c>
      <c r="D240" s="49" t="s">
        <v>276</v>
      </c>
      <c r="E240" s="49">
        <v>2</v>
      </c>
      <c r="F240" s="50" t="e">
        <f>ROUND(AVERAGE(#REF!),2)</f>
        <v>#REF!</v>
      </c>
      <c r="G240" s="50" t="e">
        <f t="shared" si="3"/>
        <v>#REF!</v>
      </c>
      <c r="H240" s="56"/>
    </row>
    <row r="241" spans="1:8" ht="16.5" x14ac:dyDescent="0.25">
      <c r="A241" s="47">
        <v>239</v>
      </c>
      <c r="B241" s="48" t="s">
        <v>546</v>
      </c>
      <c r="C241" s="47" t="s">
        <v>317</v>
      </c>
      <c r="D241" s="49" t="s">
        <v>276</v>
      </c>
      <c r="E241" s="49">
        <v>2</v>
      </c>
      <c r="F241" s="50" t="e">
        <f>ROUND(AVERAGE(#REF!),2)</f>
        <v>#REF!</v>
      </c>
      <c r="G241" s="50" t="e">
        <f t="shared" si="3"/>
        <v>#REF!</v>
      </c>
      <c r="H241" s="56"/>
    </row>
    <row r="242" spans="1:8" ht="16.5" x14ac:dyDescent="0.25">
      <c r="A242" s="47">
        <v>240</v>
      </c>
      <c r="B242" s="48" t="s">
        <v>547</v>
      </c>
      <c r="C242" s="47" t="s">
        <v>317</v>
      </c>
      <c r="D242" s="49" t="s">
        <v>276</v>
      </c>
      <c r="E242" s="49">
        <v>2</v>
      </c>
      <c r="F242" s="50" t="e">
        <f>ROUND(AVERAGE(#REF!),2)</f>
        <v>#REF!</v>
      </c>
      <c r="G242" s="50" t="e">
        <f t="shared" si="3"/>
        <v>#REF!</v>
      </c>
      <c r="H242" s="56"/>
    </row>
    <row r="243" spans="1:8" ht="16.5" x14ac:dyDescent="0.25">
      <c r="A243" s="47">
        <v>241</v>
      </c>
      <c r="B243" s="48" t="s">
        <v>548</v>
      </c>
      <c r="C243" s="47" t="s">
        <v>317</v>
      </c>
      <c r="D243" s="49" t="s">
        <v>276</v>
      </c>
      <c r="E243" s="49">
        <v>2</v>
      </c>
      <c r="F243" s="50" t="e">
        <f>ROUND(AVERAGE(#REF!),2)</f>
        <v>#REF!</v>
      </c>
      <c r="G243" s="50" t="e">
        <f t="shared" si="3"/>
        <v>#REF!</v>
      </c>
      <c r="H243" s="56"/>
    </row>
    <row r="244" spans="1:8" ht="16.5" x14ac:dyDescent="0.25">
      <c r="A244" s="47">
        <v>242</v>
      </c>
      <c r="B244" s="48" t="s">
        <v>549</v>
      </c>
      <c r="C244" s="47" t="s">
        <v>311</v>
      </c>
      <c r="D244" s="49" t="s">
        <v>276</v>
      </c>
      <c r="E244" s="49">
        <v>2</v>
      </c>
      <c r="F244" s="50" t="e">
        <f>ROUND(AVERAGE(#REF!),2)</f>
        <v>#REF!</v>
      </c>
      <c r="G244" s="50" t="e">
        <f t="shared" si="3"/>
        <v>#REF!</v>
      </c>
      <c r="H244" s="56"/>
    </row>
    <row r="245" spans="1:8" ht="16.5" x14ac:dyDescent="0.25">
      <c r="A245" s="47">
        <v>243</v>
      </c>
      <c r="B245" s="48" t="s">
        <v>550</v>
      </c>
      <c r="C245" s="47" t="s">
        <v>311</v>
      </c>
      <c r="D245" s="49" t="s">
        <v>276</v>
      </c>
      <c r="E245" s="49">
        <v>10</v>
      </c>
      <c r="F245" s="50" t="e">
        <f>ROUND(AVERAGE(#REF!),2)</f>
        <v>#REF!</v>
      </c>
      <c r="G245" s="50" t="e">
        <f t="shared" si="3"/>
        <v>#REF!</v>
      </c>
      <c r="H245" s="56"/>
    </row>
    <row r="246" spans="1:8" ht="16.5" x14ac:dyDescent="0.25">
      <c r="A246" s="47">
        <v>244</v>
      </c>
      <c r="B246" s="48" t="s">
        <v>551</v>
      </c>
      <c r="C246" s="47" t="s">
        <v>311</v>
      </c>
      <c r="D246" s="49" t="s">
        <v>276</v>
      </c>
      <c r="E246" s="49">
        <v>50</v>
      </c>
      <c r="F246" s="50" t="e">
        <f>ROUND(AVERAGE(#REF!),2)</f>
        <v>#REF!</v>
      </c>
      <c r="G246" s="50" t="e">
        <f t="shared" si="3"/>
        <v>#REF!</v>
      </c>
      <c r="H246" s="56"/>
    </row>
    <row r="247" spans="1:8" ht="49.5" x14ac:dyDescent="0.25">
      <c r="A247" s="47">
        <v>245</v>
      </c>
      <c r="B247" s="48" t="s">
        <v>552</v>
      </c>
      <c r="C247" s="47" t="s">
        <v>278</v>
      </c>
      <c r="D247" s="49" t="s">
        <v>276</v>
      </c>
      <c r="E247" s="49">
        <v>2</v>
      </c>
      <c r="F247" s="50" t="e">
        <f>ROUND(AVERAGE(#REF!),2)</f>
        <v>#REF!</v>
      </c>
      <c r="G247" s="50" t="e">
        <f t="shared" si="3"/>
        <v>#REF!</v>
      </c>
      <c r="H247" s="56"/>
    </row>
    <row r="248" spans="1:8" ht="115.5" x14ac:dyDescent="0.25">
      <c r="A248" s="47">
        <v>246</v>
      </c>
      <c r="B248" s="48" t="s">
        <v>553</v>
      </c>
      <c r="C248" s="47" t="s">
        <v>278</v>
      </c>
      <c r="D248" s="49" t="s">
        <v>276</v>
      </c>
      <c r="E248" s="49">
        <v>2</v>
      </c>
      <c r="F248" s="50" t="e">
        <f>ROUND(AVERAGE(#REF!),2)</f>
        <v>#REF!</v>
      </c>
      <c r="G248" s="50" t="e">
        <f t="shared" si="3"/>
        <v>#REF!</v>
      </c>
      <c r="H248" s="56"/>
    </row>
    <row r="249" spans="1:8" ht="115.5" x14ac:dyDescent="0.25">
      <c r="A249" s="47">
        <v>247</v>
      </c>
      <c r="B249" s="48" t="s">
        <v>554</v>
      </c>
      <c r="C249" s="47" t="s">
        <v>278</v>
      </c>
      <c r="D249" s="49" t="s">
        <v>276</v>
      </c>
      <c r="E249" s="49">
        <v>2</v>
      </c>
      <c r="F249" s="50" t="e">
        <f>ROUND(AVERAGE(#REF!),2)</f>
        <v>#REF!</v>
      </c>
      <c r="G249" s="50" t="e">
        <f t="shared" si="3"/>
        <v>#REF!</v>
      </c>
      <c r="H249" s="56"/>
    </row>
    <row r="250" spans="1:8" ht="99" x14ac:dyDescent="0.25">
      <c r="A250" s="47">
        <v>248</v>
      </c>
      <c r="B250" s="48" t="s">
        <v>555</v>
      </c>
      <c r="C250" s="47" t="s">
        <v>278</v>
      </c>
      <c r="D250" s="49" t="s">
        <v>276</v>
      </c>
      <c r="E250" s="49">
        <v>2</v>
      </c>
      <c r="F250" s="50" t="e">
        <f>ROUND(AVERAGE(#REF!),2)</f>
        <v>#REF!</v>
      </c>
      <c r="G250" s="50" t="e">
        <f t="shared" si="3"/>
        <v>#REF!</v>
      </c>
      <c r="H250" s="56"/>
    </row>
    <row r="251" spans="1:8" ht="99" x14ac:dyDescent="0.25">
      <c r="A251" s="47">
        <v>249</v>
      </c>
      <c r="B251" s="48" t="s">
        <v>556</v>
      </c>
      <c r="C251" s="47" t="s">
        <v>278</v>
      </c>
      <c r="D251" s="49" t="s">
        <v>276</v>
      </c>
      <c r="E251" s="49">
        <v>2</v>
      </c>
      <c r="F251" s="50" t="e">
        <f>ROUND(AVERAGE(#REF!),2)</f>
        <v>#REF!</v>
      </c>
      <c r="G251" s="50" t="e">
        <f t="shared" si="3"/>
        <v>#REF!</v>
      </c>
      <c r="H251" s="56"/>
    </row>
    <row r="252" spans="1:8" ht="99" x14ac:dyDescent="0.25">
      <c r="A252" s="47">
        <v>250</v>
      </c>
      <c r="B252" s="48" t="s">
        <v>557</v>
      </c>
      <c r="C252" s="47" t="s">
        <v>278</v>
      </c>
      <c r="D252" s="49" t="s">
        <v>276</v>
      </c>
      <c r="E252" s="49">
        <v>2</v>
      </c>
      <c r="F252" s="50" t="e">
        <f>ROUND(AVERAGE(#REF!),2)</f>
        <v>#REF!</v>
      </c>
      <c r="G252" s="50" t="e">
        <f t="shared" si="3"/>
        <v>#REF!</v>
      </c>
      <c r="H252" s="56"/>
    </row>
    <row r="253" spans="1:8" ht="99" x14ac:dyDescent="0.25">
      <c r="A253" s="47">
        <v>251</v>
      </c>
      <c r="B253" s="48" t="s">
        <v>558</v>
      </c>
      <c r="C253" s="47" t="s">
        <v>278</v>
      </c>
      <c r="D253" s="49" t="s">
        <v>276</v>
      </c>
      <c r="E253" s="49">
        <v>2</v>
      </c>
      <c r="F253" s="50" t="e">
        <f>ROUND(AVERAGE(#REF!),2)</f>
        <v>#REF!</v>
      </c>
      <c r="G253" s="50" t="e">
        <f t="shared" si="3"/>
        <v>#REF!</v>
      </c>
      <c r="H253" s="56"/>
    </row>
    <row r="254" spans="1:8" ht="16.5" x14ac:dyDescent="0.25">
      <c r="A254" s="47">
        <v>252</v>
      </c>
      <c r="B254" s="48" t="s">
        <v>559</v>
      </c>
      <c r="C254" s="47" t="s">
        <v>560</v>
      </c>
      <c r="D254" s="49" t="s">
        <v>276</v>
      </c>
      <c r="E254" s="49">
        <v>1</v>
      </c>
      <c r="F254" s="50" t="e">
        <f>ROUND(AVERAGE(#REF!),2)</f>
        <v>#REF!</v>
      </c>
      <c r="G254" s="50" t="e">
        <f t="shared" si="3"/>
        <v>#REF!</v>
      </c>
      <c r="H254" s="56"/>
    </row>
    <row r="255" spans="1:8" ht="16.5" x14ac:dyDescent="0.25">
      <c r="A255" s="47">
        <v>253</v>
      </c>
      <c r="B255" s="48" t="s">
        <v>561</v>
      </c>
      <c r="C255" s="47" t="s">
        <v>278</v>
      </c>
      <c r="D255" s="47" t="s">
        <v>276</v>
      </c>
      <c r="E255" s="49">
        <v>5</v>
      </c>
      <c r="F255" s="50" t="e">
        <f>ROUND(AVERAGE(#REF!),2)</f>
        <v>#REF!</v>
      </c>
      <c r="G255" s="50" t="e">
        <f t="shared" si="3"/>
        <v>#REF!</v>
      </c>
      <c r="H255" s="56"/>
    </row>
    <row r="256" spans="1:8" ht="16.5" x14ac:dyDescent="0.25">
      <c r="A256" s="63"/>
      <c r="B256" s="64"/>
      <c r="C256" s="64"/>
      <c r="D256" s="64"/>
      <c r="E256" s="65"/>
      <c r="F256" s="66"/>
      <c r="G256" s="46" t="e">
        <f>SUM(G3:G255)</f>
        <v>#REF!</v>
      </c>
      <c r="H256" s="56"/>
    </row>
    <row r="257" spans="1:8" ht="16.5" x14ac:dyDescent="0.25">
      <c r="A257" s="56"/>
      <c r="B257" s="56"/>
      <c r="C257" s="56"/>
      <c r="D257" s="56"/>
      <c r="E257" s="57"/>
      <c r="F257" s="58"/>
      <c r="G257" s="58"/>
      <c r="H257" s="56"/>
    </row>
  </sheetData>
  <mergeCells count="1">
    <mergeCell ref="A1:G1"/>
  </mergeCells>
  <hyperlinks>
    <hyperlink ref="B8" r:id="rId1" display="https://www.google.com.br/aclk?sa=l&amp;ai=DChcSEwjNhvj6lI_ZAhUQj8gKHQTFBMEYABADGgJxdQ&amp;sig=AOD64_1pmo78XOtNWLacGo_85J49KgqubA&amp;ctype=5&amp;q=&amp;ved=0ahUKEwiX7vD6lI_ZAhXJC5AKHV8DCrsQwzwIEg&amp;adurl="/>
  </hyperlink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
  <sheetViews>
    <sheetView topLeftCell="A90" workbookViewId="0">
      <selection activeCell="J98" sqref="J98"/>
    </sheetView>
  </sheetViews>
  <sheetFormatPr defaultRowHeight="15" x14ac:dyDescent="0.25"/>
  <cols>
    <col min="2" max="2" width="46.85546875" customWidth="1"/>
    <col min="6" max="6" width="10.7109375" customWidth="1"/>
    <col min="7" max="7" width="12.5703125" customWidth="1"/>
  </cols>
  <sheetData>
    <row r="1" spans="1:7" ht="16.5" x14ac:dyDescent="0.25">
      <c r="A1" s="238" t="s">
        <v>562</v>
      </c>
      <c r="B1" s="239"/>
      <c r="C1" s="239"/>
      <c r="D1" s="239"/>
      <c r="E1" s="239"/>
      <c r="F1" s="239"/>
      <c r="G1" s="239"/>
    </row>
    <row r="2" spans="1:7" ht="33" x14ac:dyDescent="0.25">
      <c r="A2" s="67" t="s">
        <v>104</v>
      </c>
      <c r="B2" s="67" t="s">
        <v>105</v>
      </c>
      <c r="C2" s="67" t="s">
        <v>563</v>
      </c>
      <c r="D2" s="67" t="s">
        <v>107</v>
      </c>
      <c r="E2" s="68" t="s">
        <v>108</v>
      </c>
      <c r="F2" s="69" t="s">
        <v>872</v>
      </c>
      <c r="G2" s="69" t="s">
        <v>564</v>
      </c>
    </row>
    <row r="3" spans="1:7" ht="16.5" x14ac:dyDescent="0.25">
      <c r="A3" s="70"/>
      <c r="B3" s="71" t="s">
        <v>565</v>
      </c>
      <c r="C3" s="70"/>
      <c r="D3" s="70"/>
      <c r="E3" s="72"/>
      <c r="F3" s="73"/>
      <c r="G3" s="73"/>
    </row>
    <row r="4" spans="1:7" ht="16.5" x14ac:dyDescent="0.25">
      <c r="A4" s="47">
        <v>1</v>
      </c>
      <c r="B4" s="74" t="s">
        <v>566</v>
      </c>
      <c r="C4" s="47" t="s">
        <v>567</v>
      </c>
      <c r="D4" s="47" t="s">
        <v>276</v>
      </c>
      <c r="E4" s="75">
        <v>2</v>
      </c>
      <c r="F4" s="50" t="e">
        <f>ROUND(AVERAGE(#REF!),2)</f>
        <v>#REF!</v>
      </c>
      <c r="G4" s="50" t="e">
        <f t="shared" ref="G4:G15" si="0">F4*E4</f>
        <v>#REF!</v>
      </c>
    </row>
    <row r="5" spans="1:7" ht="33" x14ac:dyDescent="0.25">
      <c r="A5" s="47">
        <v>2</v>
      </c>
      <c r="B5" s="74" t="s">
        <v>568</v>
      </c>
      <c r="C5" s="47" t="s">
        <v>567</v>
      </c>
      <c r="D5" s="47" t="s">
        <v>276</v>
      </c>
      <c r="E5" s="75">
        <v>2</v>
      </c>
      <c r="F5" s="50" t="e">
        <f>ROUND(AVERAGE(#REF!),2)</f>
        <v>#REF!</v>
      </c>
      <c r="G5" s="50" t="e">
        <f t="shared" si="0"/>
        <v>#REF!</v>
      </c>
    </row>
    <row r="6" spans="1:7" ht="16.5" x14ac:dyDescent="0.25">
      <c r="A6" s="47">
        <v>3</v>
      </c>
      <c r="B6" s="74" t="s">
        <v>569</v>
      </c>
      <c r="C6" s="47" t="s">
        <v>567</v>
      </c>
      <c r="D6" s="47" t="s">
        <v>276</v>
      </c>
      <c r="E6" s="75">
        <v>2</v>
      </c>
      <c r="F6" s="50" t="e">
        <f>ROUND(AVERAGE(#REF!),2)</f>
        <v>#REF!</v>
      </c>
      <c r="G6" s="50" t="e">
        <f t="shared" si="0"/>
        <v>#REF!</v>
      </c>
    </row>
    <row r="7" spans="1:7" ht="16.5" x14ac:dyDescent="0.25">
      <c r="A7" s="47">
        <v>4</v>
      </c>
      <c r="B7" s="74" t="s">
        <v>570</v>
      </c>
      <c r="C7" s="47" t="s">
        <v>567</v>
      </c>
      <c r="D7" s="47" t="s">
        <v>276</v>
      </c>
      <c r="E7" s="75">
        <v>2</v>
      </c>
      <c r="F7" s="50" t="e">
        <f>ROUND(AVERAGE(#REF!),2)</f>
        <v>#REF!</v>
      </c>
      <c r="G7" s="50" t="e">
        <f t="shared" si="0"/>
        <v>#REF!</v>
      </c>
    </row>
    <row r="8" spans="1:7" ht="33" x14ac:dyDescent="0.25">
      <c r="A8" s="47">
        <v>5</v>
      </c>
      <c r="B8" s="74" t="s">
        <v>571</v>
      </c>
      <c r="C8" s="47" t="s">
        <v>567</v>
      </c>
      <c r="D8" s="47" t="s">
        <v>276</v>
      </c>
      <c r="E8" s="75">
        <v>2</v>
      </c>
      <c r="F8" s="50" t="e">
        <f>ROUND(AVERAGE(#REF!),2)</f>
        <v>#REF!</v>
      </c>
      <c r="G8" s="50" t="e">
        <f t="shared" si="0"/>
        <v>#REF!</v>
      </c>
    </row>
    <row r="9" spans="1:7" ht="16.5" x14ac:dyDescent="0.25">
      <c r="A9" s="47">
        <v>6</v>
      </c>
      <c r="B9" s="74" t="s">
        <v>572</v>
      </c>
      <c r="C9" s="47" t="s">
        <v>567</v>
      </c>
      <c r="D9" s="47" t="s">
        <v>276</v>
      </c>
      <c r="E9" s="75">
        <v>2</v>
      </c>
      <c r="F9" s="50" t="e">
        <f>ROUND(AVERAGE(#REF!),2)</f>
        <v>#REF!</v>
      </c>
      <c r="G9" s="50" t="e">
        <f t="shared" si="0"/>
        <v>#REF!</v>
      </c>
    </row>
    <row r="10" spans="1:7" ht="16.5" x14ac:dyDescent="0.25">
      <c r="A10" s="47">
        <v>7</v>
      </c>
      <c r="B10" s="74" t="s">
        <v>573</v>
      </c>
      <c r="C10" s="47" t="s">
        <v>567</v>
      </c>
      <c r="D10" s="47" t="s">
        <v>276</v>
      </c>
      <c r="E10" s="75">
        <v>2</v>
      </c>
      <c r="F10" s="50" t="e">
        <f>ROUND(AVERAGE(#REF!),2)</f>
        <v>#REF!</v>
      </c>
      <c r="G10" s="50" t="e">
        <f t="shared" si="0"/>
        <v>#REF!</v>
      </c>
    </row>
    <row r="11" spans="1:7" ht="16.5" x14ac:dyDescent="0.25">
      <c r="A11" s="47">
        <v>8</v>
      </c>
      <c r="B11" s="74" t="s">
        <v>574</v>
      </c>
      <c r="C11" s="47" t="s">
        <v>567</v>
      </c>
      <c r="D11" s="47" t="s">
        <v>276</v>
      </c>
      <c r="E11" s="75">
        <v>2</v>
      </c>
      <c r="F11" s="50" t="e">
        <f>ROUND(AVERAGE(#REF!),2)</f>
        <v>#REF!</v>
      </c>
      <c r="G11" s="50" t="e">
        <f t="shared" si="0"/>
        <v>#REF!</v>
      </c>
    </row>
    <row r="12" spans="1:7" ht="33" x14ac:dyDescent="0.25">
      <c r="A12" s="47">
        <v>9</v>
      </c>
      <c r="B12" s="74" t="s">
        <v>575</v>
      </c>
      <c r="C12" s="47" t="s">
        <v>567</v>
      </c>
      <c r="D12" s="47" t="s">
        <v>276</v>
      </c>
      <c r="E12" s="75">
        <v>2</v>
      </c>
      <c r="F12" s="50" t="e">
        <f>ROUND(AVERAGE(#REF!),2)</f>
        <v>#REF!</v>
      </c>
      <c r="G12" s="50" t="e">
        <f t="shared" si="0"/>
        <v>#REF!</v>
      </c>
    </row>
    <row r="13" spans="1:7" ht="16.5" x14ac:dyDescent="0.25">
      <c r="A13" s="47">
        <v>10</v>
      </c>
      <c r="B13" s="74" t="s">
        <v>576</v>
      </c>
      <c r="C13" s="47" t="s">
        <v>567</v>
      </c>
      <c r="D13" s="47" t="s">
        <v>276</v>
      </c>
      <c r="E13" s="75">
        <v>2</v>
      </c>
      <c r="F13" s="50" t="e">
        <f>ROUND(AVERAGE(#REF!),2)</f>
        <v>#REF!</v>
      </c>
      <c r="G13" s="50" t="e">
        <f t="shared" si="0"/>
        <v>#REF!</v>
      </c>
    </row>
    <row r="14" spans="1:7" ht="16.5" x14ac:dyDescent="0.25">
      <c r="A14" s="47">
        <v>11</v>
      </c>
      <c r="B14" s="74" t="s">
        <v>577</v>
      </c>
      <c r="C14" s="47" t="s">
        <v>567</v>
      </c>
      <c r="D14" s="47" t="s">
        <v>578</v>
      </c>
      <c r="E14" s="75">
        <v>2</v>
      </c>
      <c r="F14" s="50" t="e">
        <f>ROUND(AVERAGE(#REF!),2)</f>
        <v>#REF!</v>
      </c>
      <c r="G14" s="50" t="e">
        <f t="shared" si="0"/>
        <v>#REF!</v>
      </c>
    </row>
    <row r="15" spans="1:7" ht="16.5" x14ac:dyDescent="0.25">
      <c r="A15" s="47">
        <v>12</v>
      </c>
      <c r="B15" s="74" t="s">
        <v>579</v>
      </c>
      <c r="C15" s="47" t="s">
        <v>567</v>
      </c>
      <c r="D15" s="47" t="s">
        <v>276</v>
      </c>
      <c r="E15" s="75">
        <v>2</v>
      </c>
      <c r="F15" s="50" t="e">
        <f>ROUND(AVERAGE(#REF!),2)</f>
        <v>#REF!</v>
      </c>
      <c r="G15" s="50" t="e">
        <f t="shared" si="0"/>
        <v>#REF!</v>
      </c>
    </row>
    <row r="16" spans="1:7" ht="33" x14ac:dyDescent="0.25">
      <c r="A16" s="70"/>
      <c r="B16" s="71" t="s">
        <v>580</v>
      </c>
      <c r="C16" s="240"/>
      <c r="D16" s="241"/>
      <c r="E16" s="241"/>
      <c r="F16" s="241"/>
      <c r="G16" s="241"/>
    </row>
    <row r="17" spans="1:7" ht="33" x14ac:dyDescent="0.25">
      <c r="A17" s="47">
        <v>13</v>
      </c>
      <c r="B17" s="74" t="s">
        <v>581</v>
      </c>
      <c r="C17" s="47" t="s">
        <v>582</v>
      </c>
      <c r="D17" s="47" t="s">
        <v>578</v>
      </c>
      <c r="E17" s="75">
        <v>5</v>
      </c>
      <c r="F17" s="50" t="e">
        <f>ROUND(AVERAGE(#REF!),2)</f>
        <v>#REF!</v>
      </c>
      <c r="G17" s="50" t="e">
        <f t="shared" ref="G17:G26" si="1">F17*E17</f>
        <v>#REF!</v>
      </c>
    </row>
    <row r="18" spans="1:7" ht="33" x14ac:dyDescent="0.25">
      <c r="A18" s="47">
        <v>14</v>
      </c>
      <c r="B18" s="74" t="s">
        <v>583</v>
      </c>
      <c r="C18" s="47" t="s">
        <v>582</v>
      </c>
      <c r="D18" s="47" t="s">
        <v>578</v>
      </c>
      <c r="E18" s="75">
        <v>2</v>
      </c>
      <c r="F18" s="50" t="e">
        <f>ROUND(AVERAGE(#REF!),2)</f>
        <v>#REF!</v>
      </c>
      <c r="G18" s="50" t="e">
        <f t="shared" si="1"/>
        <v>#REF!</v>
      </c>
    </row>
    <row r="19" spans="1:7" ht="16.5" x14ac:dyDescent="0.25">
      <c r="A19" s="47">
        <v>15</v>
      </c>
      <c r="B19" s="74" t="s">
        <v>584</v>
      </c>
      <c r="C19" s="47" t="s">
        <v>582</v>
      </c>
      <c r="D19" s="47" t="s">
        <v>578</v>
      </c>
      <c r="E19" s="75">
        <v>2</v>
      </c>
      <c r="F19" s="50" t="e">
        <f>ROUND(AVERAGE(#REF!),2)</f>
        <v>#REF!</v>
      </c>
      <c r="G19" s="50" t="e">
        <f t="shared" si="1"/>
        <v>#REF!</v>
      </c>
    </row>
    <row r="20" spans="1:7" ht="33" x14ac:dyDescent="0.25">
      <c r="A20" s="47">
        <v>16</v>
      </c>
      <c r="B20" s="48" t="s">
        <v>585</v>
      </c>
      <c r="C20" s="47" t="s">
        <v>582</v>
      </c>
      <c r="D20" s="47" t="s">
        <v>578</v>
      </c>
      <c r="E20" s="75">
        <v>1</v>
      </c>
      <c r="F20" s="50" t="e">
        <f>ROUND(AVERAGE(#REF!),2)</f>
        <v>#REF!</v>
      </c>
      <c r="G20" s="50" t="e">
        <f t="shared" si="1"/>
        <v>#REF!</v>
      </c>
    </row>
    <row r="21" spans="1:7" ht="16.5" x14ac:dyDescent="0.25">
      <c r="A21" s="47">
        <v>17</v>
      </c>
      <c r="B21" s="74" t="s">
        <v>586</v>
      </c>
      <c r="C21" s="47" t="s">
        <v>582</v>
      </c>
      <c r="D21" s="47" t="s">
        <v>578</v>
      </c>
      <c r="E21" s="75">
        <v>2</v>
      </c>
      <c r="F21" s="50" t="e">
        <f>ROUND(AVERAGE(#REF!),2)</f>
        <v>#REF!</v>
      </c>
      <c r="G21" s="50" t="e">
        <f t="shared" si="1"/>
        <v>#REF!</v>
      </c>
    </row>
    <row r="22" spans="1:7" ht="16.5" x14ac:dyDescent="0.25">
      <c r="A22" s="47">
        <v>18</v>
      </c>
      <c r="B22" s="74" t="s">
        <v>587</v>
      </c>
      <c r="C22" s="47" t="s">
        <v>582</v>
      </c>
      <c r="D22" s="47" t="s">
        <v>578</v>
      </c>
      <c r="E22" s="75">
        <v>2</v>
      </c>
      <c r="F22" s="50" t="e">
        <f>ROUND(AVERAGE(#REF!),2)</f>
        <v>#REF!</v>
      </c>
      <c r="G22" s="50" t="e">
        <f t="shared" si="1"/>
        <v>#REF!</v>
      </c>
    </row>
    <row r="23" spans="1:7" ht="33" x14ac:dyDescent="0.25">
      <c r="A23" s="47">
        <v>19</v>
      </c>
      <c r="B23" s="74" t="s">
        <v>588</v>
      </c>
      <c r="C23" s="47" t="s">
        <v>582</v>
      </c>
      <c r="D23" s="47" t="s">
        <v>578</v>
      </c>
      <c r="E23" s="75">
        <v>2</v>
      </c>
      <c r="F23" s="50" t="e">
        <f>ROUND(AVERAGE(#REF!),2)</f>
        <v>#REF!</v>
      </c>
      <c r="G23" s="50" t="e">
        <f t="shared" si="1"/>
        <v>#REF!</v>
      </c>
    </row>
    <row r="24" spans="1:7" ht="33" x14ac:dyDescent="0.25">
      <c r="A24" s="47">
        <v>20</v>
      </c>
      <c r="B24" s="74" t="s">
        <v>589</v>
      </c>
      <c r="C24" s="47" t="s">
        <v>582</v>
      </c>
      <c r="D24" s="47" t="s">
        <v>578</v>
      </c>
      <c r="E24" s="75">
        <v>2</v>
      </c>
      <c r="F24" s="50" t="e">
        <f>ROUND(AVERAGE(#REF!),2)</f>
        <v>#REF!</v>
      </c>
      <c r="G24" s="50" t="e">
        <f t="shared" si="1"/>
        <v>#REF!</v>
      </c>
    </row>
    <row r="25" spans="1:7" ht="33" x14ac:dyDescent="0.25">
      <c r="A25" s="47">
        <v>21</v>
      </c>
      <c r="B25" s="74" t="s">
        <v>590</v>
      </c>
      <c r="C25" s="47" t="s">
        <v>582</v>
      </c>
      <c r="D25" s="47" t="s">
        <v>578</v>
      </c>
      <c r="E25" s="75">
        <v>2</v>
      </c>
      <c r="F25" s="50" t="e">
        <f>ROUND(AVERAGE(#REF!),2)</f>
        <v>#REF!</v>
      </c>
      <c r="G25" s="50" t="e">
        <f t="shared" si="1"/>
        <v>#REF!</v>
      </c>
    </row>
    <row r="26" spans="1:7" ht="49.5" x14ac:dyDescent="0.25">
      <c r="A26" s="47">
        <v>22</v>
      </c>
      <c r="B26" s="74" t="s">
        <v>591</v>
      </c>
      <c r="C26" s="47" t="s">
        <v>582</v>
      </c>
      <c r="D26" s="47" t="s">
        <v>578</v>
      </c>
      <c r="E26" s="75">
        <v>2</v>
      </c>
      <c r="F26" s="50" t="e">
        <f>ROUND(AVERAGE(#REF!),2)</f>
        <v>#REF!</v>
      </c>
      <c r="G26" s="50" t="e">
        <f t="shared" si="1"/>
        <v>#REF!</v>
      </c>
    </row>
    <row r="27" spans="1:7" ht="16.5" x14ac:dyDescent="0.25">
      <c r="A27" s="70"/>
      <c r="B27" s="76" t="s">
        <v>592</v>
      </c>
      <c r="C27" s="240"/>
      <c r="D27" s="241"/>
      <c r="E27" s="241"/>
      <c r="F27" s="241"/>
      <c r="G27" s="241"/>
    </row>
    <row r="28" spans="1:7" ht="33" x14ac:dyDescent="0.25">
      <c r="A28" s="47">
        <v>23</v>
      </c>
      <c r="B28" s="74" t="s">
        <v>593</v>
      </c>
      <c r="C28" s="47" t="s">
        <v>594</v>
      </c>
      <c r="D28" s="47" t="s">
        <v>276</v>
      </c>
      <c r="E28" s="75">
        <v>5</v>
      </c>
      <c r="F28" s="50" t="e">
        <f>ROUND(AVERAGE(#REF!),2)</f>
        <v>#REF!</v>
      </c>
      <c r="G28" s="50" t="e">
        <f t="shared" ref="G28:G36" si="2">F28*E28</f>
        <v>#REF!</v>
      </c>
    </row>
    <row r="29" spans="1:7" ht="16.5" x14ac:dyDescent="0.25">
      <c r="A29" s="47">
        <v>24</v>
      </c>
      <c r="B29" s="48" t="s">
        <v>595</v>
      </c>
      <c r="C29" s="47" t="s">
        <v>594</v>
      </c>
      <c r="D29" s="47" t="s">
        <v>276</v>
      </c>
      <c r="E29" s="75">
        <v>5</v>
      </c>
      <c r="F29" s="50" t="e">
        <f>ROUND(AVERAGE(#REF!),2)</f>
        <v>#REF!</v>
      </c>
      <c r="G29" s="50" t="e">
        <f t="shared" si="2"/>
        <v>#REF!</v>
      </c>
    </row>
    <row r="30" spans="1:7" ht="16.5" x14ac:dyDescent="0.25">
      <c r="A30" s="47">
        <v>25</v>
      </c>
      <c r="B30" s="74" t="s">
        <v>596</v>
      </c>
      <c r="C30" s="47" t="s">
        <v>594</v>
      </c>
      <c r="D30" s="47" t="s">
        <v>276</v>
      </c>
      <c r="E30" s="75">
        <v>5</v>
      </c>
      <c r="F30" s="50" t="e">
        <f>ROUND(AVERAGE(#REF!),2)</f>
        <v>#REF!</v>
      </c>
      <c r="G30" s="50" t="e">
        <f t="shared" si="2"/>
        <v>#REF!</v>
      </c>
    </row>
    <row r="31" spans="1:7" ht="16.5" x14ac:dyDescent="0.25">
      <c r="A31" s="47">
        <v>26</v>
      </c>
      <c r="B31" s="74" t="s">
        <v>597</v>
      </c>
      <c r="C31" s="47" t="s">
        <v>594</v>
      </c>
      <c r="D31" s="47" t="s">
        <v>276</v>
      </c>
      <c r="E31" s="75">
        <v>5</v>
      </c>
      <c r="F31" s="50" t="e">
        <f>ROUND(AVERAGE(#REF!),2)</f>
        <v>#REF!</v>
      </c>
      <c r="G31" s="50" t="e">
        <f t="shared" si="2"/>
        <v>#REF!</v>
      </c>
    </row>
    <row r="32" spans="1:7" ht="16.5" x14ac:dyDescent="0.25">
      <c r="A32" s="47">
        <v>27</v>
      </c>
      <c r="B32" s="74" t="s">
        <v>598</v>
      </c>
      <c r="C32" s="47" t="s">
        <v>594</v>
      </c>
      <c r="D32" s="47" t="s">
        <v>276</v>
      </c>
      <c r="E32" s="75">
        <v>5</v>
      </c>
      <c r="F32" s="50" t="e">
        <f>ROUND(AVERAGE(#REF!),2)</f>
        <v>#REF!</v>
      </c>
      <c r="G32" s="50" t="e">
        <f t="shared" si="2"/>
        <v>#REF!</v>
      </c>
    </row>
    <row r="33" spans="1:7" ht="33" x14ac:dyDescent="0.25">
      <c r="A33" s="47">
        <v>28</v>
      </c>
      <c r="B33" s="74" t="s">
        <v>599</v>
      </c>
      <c r="C33" s="47" t="s">
        <v>594</v>
      </c>
      <c r="D33" s="47" t="s">
        <v>276</v>
      </c>
      <c r="E33" s="75">
        <v>20</v>
      </c>
      <c r="F33" s="50" t="e">
        <f>ROUND(AVERAGE(#REF!),2)</f>
        <v>#REF!</v>
      </c>
      <c r="G33" s="50" t="e">
        <f t="shared" si="2"/>
        <v>#REF!</v>
      </c>
    </row>
    <row r="34" spans="1:7" ht="16.5" x14ac:dyDescent="0.25">
      <c r="A34" s="47">
        <v>29</v>
      </c>
      <c r="B34" s="74" t="s">
        <v>600</v>
      </c>
      <c r="C34" s="47" t="s">
        <v>594</v>
      </c>
      <c r="D34" s="47" t="s">
        <v>276</v>
      </c>
      <c r="E34" s="75">
        <v>20</v>
      </c>
      <c r="F34" s="50" t="e">
        <f>ROUND(AVERAGE(#REF!),2)</f>
        <v>#REF!</v>
      </c>
      <c r="G34" s="50" t="e">
        <f t="shared" si="2"/>
        <v>#REF!</v>
      </c>
    </row>
    <row r="35" spans="1:7" ht="16.5" x14ac:dyDescent="0.25">
      <c r="A35" s="47">
        <v>30</v>
      </c>
      <c r="B35" s="74" t="s">
        <v>601</v>
      </c>
      <c r="C35" s="47" t="s">
        <v>594</v>
      </c>
      <c r="D35" s="47" t="s">
        <v>276</v>
      </c>
      <c r="E35" s="75">
        <v>20</v>
      </c>
      <c r="F35" s="50" t="e">
        <f>ROUND(AVERAGE(#REF!),2)</f>
        <v>#REF!</v>
      </c>
      <c r="G35" s="50" t="e">
        <f t="shared" si="2"/>
        <v>#REF!</v>
      </c>
    </row>
    <row r="36" spans="1:7" ht="16.5" x14ac:dyDescent="0.25">
      <c r="A36" s="47">
        <v>31</v>
      </c>
      <c r="B36" s="74" t="s">
        <v>602</v>
      </c>
      <c r="C36" s="47" t="s">
        <v>594</v>
      </c>
      <c r="D36" s="47" t="s">
        <v>276</v>
      </c>
      <c r="E36" s="75">
        <v>20</v>
      </c>
      <c r="F36" s="50" t="e">
        <f>ROUND(AVERAGE(#REF!),2)</f>
        <v>#REF!</v>
      </c>
      <c r="G36" s="50" t="e">
        <f t="shared" si="2"/>
        <v>#REF!</v>
      </c>
    </row>
    <row r="37" spans="1:7" ht="33" x14ac:dyDescent="0.25">
      <c r="A37" s="70"/>
      <c r="B37" s="76" t="s">
        <v>603</v>
      </c>
      <c r="C37" s="240"/>
      <c r="D37" s="241"/>
      <c r="E37" s="241"/>
      <c r="F37" s="241"/>
      <c r="G37" s="241"/>
    </row>
    <row r="38" spans="1:7" ht="16.5" x14ac:dyDescent="0.25">
      <c r="A38" s="47">
        <v>32</v>
      </c>
      <c r="B38" s="74" t="s">
        <v>604</v>
      </c>
      <c r="C38" s="47" t="s">
        <v>605</v>
      </c>
      <c r="D38" s="47" t="s">
        <v>276</v>
      </c>
      <c r="E38" s="75">
        <v>1</v>
      </c>
      <c r="F38" s="50" t="e">
        <f>ROUND(AVERAGE(#REF!),2)</f>
        <v>#REF!</v>
      </c>
      <c r="G38" s="50" t="e">
        <f t="shared" ref="G38:G44" si="3">F38*E38</f>
        <v>#REF!</v>
      </c>
    </row>
    <row r="39" spans="1:7" ht="33" x14ac:dyDescent="0.25">
      <c r="A39" s="47">
        <v>33</v>
      </c>
      <c r="B39" s="74" t="s">
        <v>606</v>
      </c>
      <c r="C39" s="47" t="s">
        <v>605</v>
      </c>
      <c r="D39" s="47" t="s">
        <v>276</v>
      </c>
      <c r="E39" s="75">
        <v>1</v>
      </c>
      <c r="F39" s="50" t="e">
        <f>ROUND(AVERAGE(#REF!),2)</f>
        <v>#REF!</v>
      </c>
      <c r="G39" s="50" t="e">
        <f t="shared" si="3"/>
        <v>#REF!</v>
      </c>
    </row>
    <row r="40" spans="1:7" ht="16.5" x14ac:dyDescent="0.25">
      <c r="A40" s="47">
        <v>34</v>
      </c>
      <c r="B40" s="74" t="s">
        <v>607</v>
      </c>
      <c r="C40" s="47" t="s">
        <v>605</v>
      </c>
      <c r="D40" s="47" t="s">
        <v>276</v>
      </c>
      <c r="E40" s="75">
        <v>2</v>
      </c>
      <c r="F40" s="50" t="e">
        <f>ROUND(AVERAGE(#REF!),2)</f>
        <v>#REF!</v>
      </c>
      <c r="G40" s="50" t="e">
        <f t="shared" si="3"/>
        <v>#REF!</v>
      </c>
    </row>
    <row r="41" spans="1:7" ht="16.5" x14ac:dyDescent="0.25">
      <c r="A41" s="47">
        <v>35</v>
      </c>
      <c r="B41" s="74" t="s">
        <v>608</v>
      </c>
      <c r="C41" s="47" t="s">
        <v>605</v>
      </c>
      <c r="D41" s="47" t="s">
        <v>276</v>
      </c>
      <c r="E41" s="75">
        <v>10</v>
      </c>
      <c r="F41" s="50" t="e">
        <f>ROUND(AVERAGE(#REF!),2)</f>
        <v>#REF!</v>
      </c>
      <c r="G41" s="50" t="e">
        <f t="shared" si="3"/>
        <v>#REF!</v>
      </c>
    </row>
    <row r="42" spans="1:7" ht="16.5" x14ac:dyDescent="0.25">
      <c r="A42" s="47">
        <v>36</v>
      </c>
      <c r="B42" s="74" t="s">
        <v>609</v>
      </c>
      <c r="C42" s="47" t="s">
        <v>605</v>
      </c>
      <c r="D42" s="47" t="s">
        <v>276</v>
      </c>
      <c r="E42" s="75">
        <v>2</v>
      </c>
      <c r="F42" s="50" t="e">
        <f>ROUND(AVERAGE(#REF!),2)</f>
        <v>#REF!</v>
      </c>
      <c r="G42" s="50" t="e">
        <f t="shared" si="3"/>
        <v>#REF!</v>
      </c>
    </row>
    <row r="43" spans="1:7" ht="16.5" x14ac:dyDescent="0.25">
      <c r="A43" s="47">
        <v>37</v>
      </c>
      <c r="B43" s="74" t="s">
        <v>610</v>
      </c>
      <c r="C43" s="47" t="s">
        <v>605</v>
      </c>
      <c r="D43" s="47" t="s">
        <v>276</v>
      </c>
      <c r="E43" s="75">
        <v>5</v>
      </c>
      <c r="F43" s="50" t="e">
        <f>ROUND(AVERAGE(#REF!),2)</f>
        <v>#REF!</v>
      </c>
      <c r="G43" s="50" t="e">
        <f t="shared" si="3"/>
        <v>#REF!</v>
      </c>
    </row>
    <row r="44" spans="1:7" ht="16.5" x14ac:dyDescent="0.25">
      <c r="A44" s="47">
        <v>38</v>
      </c>
      <c r="B44" s="74" t="s">
        <v>611</v>
      </c>
      <c r="C44" s="47" t="s">
        <v>612</v>
      </c>
      <c r="D44" s="47" t="s">
        <v>276</v>
      </c>
      <c r="E44" s="75">
        <v>2</v>
      </c>
      <c r="F44" s="50" t="e">
        <f>ROUND(AVERAGE(#REF!),2)</f>
        <v>#REF!</v>
      </c>
      <c r="G44" s="50" t="e">
        <f t="shared" si="3"/>
        <v>#REF!</v>
      </c>
    </row>
    <row r="45" spans="1:7" ht="16.5" x14ac:dyDescent="0.25">
      <c r="A45" s="70"/>
      <c r="B45" s="77" t="s">
        <v>613</v>
      </c>
      <c r="C45" s="240"/>
      <c r="D45" s="241"/>
      <c r="E45" s="241"/>
      <c r="F45" s="241"/>
      <c r="G45" s="241"/>
    </row>
    <row r="46" spans="1:7" ht="16.5" x14ac:dyDescent="0.25">
      <c r="A46" s="47">
        <v>39</v>
      </c>
      <c r="B46" s="74" t="s">
        <v>614</v>
      </c>
      <c r="C46" s="47"/>
      <c r="D46" s="47" t="s">
        <v>578</v>
      </c>
      <c r="E46" s="75">
        <v>30</v>
      </c>
      <c r="F46" s="50" t="e">
        <f>ROUND(AVERAGE(#REF!),2)</f>
        <v>#REF!</v>
      </c>
      <c r="G46" s="50" t="e">
        <f t="shared" ref="G46:G77" si="4">F46*E46</f>
        <v>#REF!</v>
      </c>
    </row>
    <row r="47" spans="1:7" ht="33" x14ac:dyDescent="0.3">
      <c r="A47" s="47">
        <v>40</v>
      </c>
      <c r="B47" s="48" t="s">
        <v>615</v>
      </c>
      <c r="C47" s="78"/>
      <c r="D47" s="47" t="s">
        <v>578</v>
      </c>
      <c r="E47" s="75">
        <v>1</v>
      </c>
      <c r="F47" s="50" t="e">
        <f>ROUND(AVERAGE(#REF!),2)</f>
        <v>#REF!</v>
      </c>
      <c r="G47" s="50" t="e">
        <f t="shared" si="4"/>
        <v>#REF!</v>
      </c>
    </row>
    <row r="48" spans="1:7" ht="16.5" x14ac:dyDescent="0.25">
      <c r="A48" s="47">
        <v>41</v>
      </c>
      <c r="B48" s="74" t="s">
        <v>616</v>
      </c>
      <c r="C48" s="47"/>
      <c r="D48" s="47" t="s">
        <v>578</v>
      </c>
      <c r="E48" s="75">
        <v>3</v>
      </c>
      <c r="F48" s="50" t="e">
        <f>ROUND(AVERAGE(#REF!),2)</f>
        <v>#REF!</v>
      </c>
      <c r="G48" s="50" t="e">
        <f t="shared" si="4"/>
        <v>#REF!</v>
      </c>
    </row>
    <row r="49" spans="1:7" ht="16.5" x14ac:dyDescent="0.3">
      <c r="A49" s="47">
        <v>42</v>
      </c>
      <c r="B49" s="48" t="s">
        <v>617</v>
      </c>
      <c r="C49" s="78"/>
      <c r="D49" s="47" t="s">
        <v>276</v>
      </c>
      <c r="E49" s="75">
        <v>5</v>
      </c>
      <c r="F49" s="50" t="e">
        <f>ROUND(AVERAGE(#REF!),2)</f>
        <v>#REF!</v>
      </c>
      <c r="G49" s="50" t="e">
        <f t="shared" si="4"/>
        <v>#REF!</v>
      </c>
    </row>
    <row r="50" spans="1:7" ht="16.5" x14ac:dyDescent="0.3">
      <c r="A50" s="47">
        <v>43</v>
      </c>
      <c r="B50" s="48" t="s">
        <v>618</v>
      </c>
      <c r="C50" s="78"/>
      <c r="D50" s="47" t="s">
        <v>578</v>
      </c>
      <c r="E50" s="75">
        <v>10</v>
      </c>
      <c r="F50" s="50" t="e">
        <f>ROUND(AVERAGE(#REF!),2)</f>
        <v>#REF!</v>
      </c>
      <c r="G50" s="50" t="e">
        <f t="shared" si="4"/>
        <v>#REF!</v>
      </c>
    </row>
    <row r="51" spans="1:7" ht="16.5" x14ac:dyDescent="0.25">
      <c r="A51" s="47">
        <v>44</v>
      </c>
      <c r="B51" s="74" t="s">
        <v>619</v>
      </c>
      <c r="C51" s="47"/>
      <c r="D51" s="47" t="s">
        <v>578</v>
      </c>
      <c r="E51" s="75">
        <v>10</v>
      </c>
      <c r="F51" s="50" t="e">
        <f>ROUND(AVERAGE(#REF!),2)</f>
        <v>#REF!</v>
      </c>
      <c r="G51" s="50" t="e">
        <f t="shared" si="4"/>
        <v>#REF!</v>
      </c>
    </row>
    <row r="52" spans="1:7" ht="16.5" x14ac:dyDescent="0.3">
      <c r="A52" s="47">
        <v>45</v>
      </c>
      <c r="B52" s="48" t="s">
        <v>620</v>
      </c>
      <c r="C52" s="78"/>
      <c r="D52" s="47" t="s">
        <v>578</v>
      </c>
      <c r="E52" s="75">
        <v>5</v>
      </c>
      <c r="F52" s="50" t="e">
        <f>ROUND(AVERAGE(#REF!),2)</f>
        <v>#REF!</v>
      </c>
      <c r="G52" s="50" t="e">
        <f t="shared" si="4"/>
        <v>#REF!</v>
      </c>
    </row>
    <row r="53" spans="1:7" ht="16.5" x14ac:dyDescent="0.25">
      <c r="A53" s="47">
        <v>46</v>
      </c>
      <c r="B53" s="74" t="s">
        <v>621</v>
      </c>
      <c r="C53" s="47"/>
      <c r="D53" s="47" t="s">
        <v>578</v>
      </c>
      <c r="E53" s="75">
        <v>5</v>
      </c>
      <c r="F53" s="50" t="e">
        <f>ROUND(AVERAGE(#REF!),2)</f>
        <v>#REF!</v>
      </c>
      <c r="G53" s="50" t="e">
        <f t="shared" si="4"/>
        <v>#REF!</v>
      </c>
    </row>
    <row r="54" spans="1:7" ht="16.5" x14ac:dyDescent="0.3">
      <c r="A54" s="47">
        <v>47</v>
      </c>
      <c r="B54" s="48" t="s">
        <v>622</v>
      </c>
      <c r="C54" s="78"/>
      <c r="D54" s="47" t="s">
        <v>578</v>
      </c>
      <c r="E54" s="75">
        <v>5</v>
      </c>
      <c r="F54" s="50" t="e">
        <f>ROUND(AVERAGE(#REF!),2)</f>
        <v>#REF!</v>
      </c>
      <c r="G54" s="50" t="e">
        <f t="shared" si="4"/>
        <v>#REF!</v>
      </c>
    </row>
    <row r="55" spans="1:7" ht="16.5" x14ac:dyDescent="0.3">
      <c r="A55" s="47">
        <v>48</v>
      </c>
      <c r="B55" s="48" t="s">
        <v>623</v>
      </c>
      <c r="C55" s="78"/>
      <c r="D55" s="47" t="s">
        <v>578</v>
      </c>
      <c r="E55" s="75">
        <v>2</v>
      </c>
      <c r="F55" s="50" t="e">
        <f>ROUND(AVERAGE(#REF!),2)</f>
        <v>#REF!</v>
      </c>
      <c r="G55" s="50" t="e">
        <f t="shared" si="4"/>
        <v>#REF!</v>
      </c>
    </row>
    <row r="56" spans="1:7" ht="16.5" x14ac:dyDescent="0.25">
      <c r="A56" s="47">
        <v>49</v>
      </c>
      <c r="B56" s="74" t="s">
        <v>624</v>
      </c>
      <c r="C56" s="47"/>
      <c r="D56" s="47" t="s">
        <v>578</v>
      </c>
      <c r="E56" s="75">
        <v>2</v>
      </c>
      <c r="F56" s="50" t="e">
        <f>ROUND(AVERAGE(#REF!),2)</f>
        <v>#REF!</v>
      </c>
      <c r="G56" s="50" t="e">
        <f t="shared" si="4"/>
        <v>#REF!</v>
      </c>
    </row>
    <row r="57" spans="1:7" ht="16.5" x14ac:dyDescent="0.3">
      <c r="A57" s="47">
        <v>50</v>
      </c>
      <c r="B57" s="48" t="s">
        <v>625</v>
      </c>
      <c r="C57" s="78"/>
      <c r="D57" s="47" t="s">
        <v>578</v>
      </c>
      <c r="E57" s="75">
        <v>10</v>
      </c>
      <c r="F57" s="50" t="e">
        <f>ROUND(AVERAGE(#REF!),2)</f>
        <v>#REF!</v>
      </c>
      <c r="G57" s="50" t="e">
        <f t="shared" si="4"/>
        <v>#REF!</v>
      </c>
    </row>
    <row r="58" spans="1:7" ht="16.5" x14ac:dyDescent="0.25">
      <c r="A58" s="47">
        <v>51</v>
      </c>
      <c r="B58" s="74" t="s">
        <v>626</v>
      </c>
      <c r="C58" s="47"/>
      <c r="D58" s="47" t="s">
        <v>578</v>
      </c>
      <c r="E58" s="75">
        <v>20</v>
      </c>
      <c r="F58" s="50" t="e">
        <f>ROUND(AVERAGE(#REF!),2)</f>
        <v>#REF!</v>
      </c>
      <c r="G58" s="50" t="e">
        <f t="shared" si="4"/>
        <v>#REF!</v>
      </c>
    </row>
    <row r="59" spans="1:7" ht="16.5" x14ac:dyDescent="0.3">
      <c r="A59" s="47">
        <v>52</v>
      </c>
      <c r="B59" s="48" t="s">
        <v>627</v>
      </c>
      <c r="C59" s="78"/>
      <c r="D59" s="47" t="s">
        <v>578</v>
      </c>
      <c r="E59" s="75">
        <v>5</v>
      </c>
      <c r="F59" s="50" t="e">
        <f>ROUND(AVERAGE(#REF!),2)</f>
        <v>#REF!</v>
      </c>
      <c r="G59" s="50" t="e">
        <f t="shared" si="4"/>
        <v>#REF!</v>
      </c>
    </row>
    <row r="60" spans="1:7" ht="16.5" x14ac:dyDescent="0.25">
      <c r="A60" s="47">
        <v>53</v>
      </c>
      <c r="B60" s="74" t="s">
        <v>628</v>
      </c>
      <c r="C60" s="47"/>
      <c r="D60" s="47" t="s">
        <v>578</v>
      </c>
      <c r="E60" s="75">
        <v>30</v>
      </c>
      <c r="F60" s="50" t="e">
        <f>ROUND(AVERAGE(#REF!),2)</f>
        <v>#REF!</v>
      </c>
      <c r="G60" s="50" t="e">
        <f t="shared" si="4"/>
        <v>#REF!</v>
      </c>
    </row>
    <row r="61" spans="1:7" ht="16.5" x14ac:dyDescent="0.3">
      <c r="A61" s="47">
        <v>54</v>
      </c>
      <c r="B61" s="48" t="s">
        <v>629</v>
      </c>
      <c r="C61" s="78"/>
      <c r="D61" s="47" t="s">
        <v>116</v>
      </c>
      <c r="E61" s="75">
        <v>15</v>
      </c>
      <c r="F61" s="50" t="e">
        <f>ROUND(AVERAGE(#REF!),2)</f>
        <v>#REF!</v>
      </c>
      <c r="G61" s="50" t="e">
        <f t="shared" si="4"/>
        <v>#REF!</v>
      </c>
    </row>
    <row r="62" spans="1:7" ht="16.5" x14ac:dyDescent="0.25">
      <c r="A62" s="47">
        <v>55</v>
      </c>
      <c r="B62" s="74" t="s">
        <v>630</v>
      </c>
      <c r="C62" s="47"/>
      <c r="D62" s="47" t="s">
        <v>578</v>
      </c>
      <c r="E62" s="75">
        <v>30</v>
      </c>
      <c r="F62" s="50" t="e">
        <f>ROUND(AVERAGE(#REF!),2)</f>
        <v>#REF!</v>
      </c>
      <c r="G62" s="50" t="e">
        <f t="shared" si="4"/>
        <v>#REF!</v>
      </c>
    </row>
    <row r="63" spans="1:7" ht="16.5" x14ac:dyDescent="0.3">
      <c r="A63" s="47">
        <v>56</v>
      </c>
      <c r="B63" s="48" t="s">
        <v>631</v>
      </c>
      <c r="C63" s="78" t="s">
        <v>632</v>
      </c>
      <c r="D63" s="47" t="s">
        <v>578</v>
      </c>
      <c r="E63" s="75">
        <v>5</v>
      </c>
      <c r="F63" s="50" t="e">
        <f>ROUND(AVERAGE(#REF!),2)</f>
        <v>#REF!</v>
      </c>
      <c r="G63" s="50" t="e">
        <f t="shared" si="4"/>
        <v>#REF!</v>
      </c>
    </row>
    <row r="64" spans="1:7" ht="16.5" x14ac:dyDescent="0.3">
      <c r="A64" s="47">
        <v>57</v>
      </c>
      <c r="B64" s="48" t="s">
        <v>633</v>
      </c>
      <c r="C64" s="78"/>
      <c r="D64" s="47" t="s">
        <v>578</v>
      </c>
      <c r="E64" s="75">
        <v>10</v>
      </c>
      <c r="F64" s="50" t="e">
        <f>ROUND(AVERAGE(#REF!),2)</f>
        <v>#REF!</v>
      </c>
      <c r="G64" s="50" t="e">
        <f t="shared" si="4"/>
        <v>#REF!</v>
      </c>
    </row>
    <row r="65" spans="1:7" ht="33" x14ac:dyDescent="0.25">
      <c r="A65" s="47">
        <v>58</v>
      </c>
      <c r="B65" s="74" t="s">
        <v>634</v>
      </c>
      <c r="C65" s="47"/>
      <c r="D65" s="47" t="s">
        <v>116</v>
      </c>
      <c r="E65" s="75">
        <v>10</v>
      </c>
      <c r="F65" s="50" t="e">
        <f>ROUND(AVERAGE(#REF!),2)</f>
        <v>#REF!</v>
      </c>
      <c r="G65" s="50" t="e">
        <f t="shared" si="4"/>
        <v>#REF!</v>
      </c>
    </row>
    <row r="66" spans="1:7" ht="16.5" x14ac:dyDescent="0.3">
      <c r="A66" s="47">
        <v>59</v>
      </c>
      <c r="B66" s="48" t="s">
        <v>635</v>
      </c>
      <c r="C66" s="78"/>
      <c r="D66" s="47" t="s">
        <v>636</v>
      </c>
      <c r="E66" s="75">
        <v>5</v>
      </c>
      <c r="F66" s="50" t="e">
        <f>ROUND(AVERAGE(#REF!),2)</f>
        <v>#REF!</v>
      </c>
      <c r="G66" s="50" t="e">
        <f t="shared" si="4"/>
        <v>#REF!</v>
      </c>
    </row>
    <row r="67" spans="1:7" ht="16.5" x14ac:dyDescent="0.3">
      <c r="A67" s="47">
        <v>60</v>
      </c>
      <c r="B67" s="48" t="s">
        <v>637</v>
      </c>
      <c r="C67" s="78"/>
      <c r="D67" s="47" t="s">
        <v>578</v>
      </c>
      <c r="E67" s="75">
        <v>3</v>
      </c>
      <c r="F67" s="50" t="e">
        <f>ROUND(AVERAGE(#REF!),2)</f>
        <v>#REF!</v>
      </c>
      <c r="G67" s="50" t="e">
        <f t="shared" si="4"/>
        <v>#REF!</v>
      </c>
    </row>
    <row r="68" spans="1:7" ht="16.5" x14ac:dyDescent="0.25">
      <c r="A68" s="47">
        <v>61</v>
      </c>
      <c r="B68" s="74" t="s">
        <v>638</v>
      </c>
      <c r="C68" s="47"/>
      <c r="D68" s="47" t="s">
        <v>578</v>
      </c>
      <c r="E68" s="75">
        <v>5</v>
      </c>
      <c r="F68" s="50" t="e">
        <f>ROUND(AVERAGE(#REF!),2)</f>
        <v>#REF!</v>
      </c>
      <c r="G68" s="50" t="e">
        <f t="shared" si="4"/>
        <v>#REF!</v>
      </c>
    </row>
    <row r="69" spans="1:7" ht="16.5" x14ac:dyDescent="0.3">
      <c r="A69" s="47">
        <v>62</v>
      </c>
      <c r="B69" s="48" t="s">
        <v>639</v>
      </c>
      <c r="C69" s="78"/>
      <c r="D69" s="47" t="s">
        <v>578</v>
      </c>
      <c r="E69" s="75">
        <v>5</v>
      </c>
      <c r="F69" s="50" t="e">
        <f>ROUND(AVERAGE(#REF!),2)</f>
        <v>#REF!</v>
      </c>
      <c r="G69" s="50" t="e">
        <f t="shared" si="4"/>
        <v>#REF!</v>
      </c>
    </row>
    <row r="70" spans="1:7" ht="16.5" x14ac:dyDescent="0.25">
      <c r="A70" s="47">
        <v>63</v>
      </c>
      <c r="B70" s="74" t="s">
        <v>640</v>
      </c>
      <c r="C70" s="47"/>
      <c r="D70" s="47" t="s">
        <v>578</v>
      </c>
      <c r="E70" s="75">
        <v>3</v>
      </c>
      <c r="F70" s="50" t="e">
        <f>ROUND(AVERAGE(#REF!),2)</f>
        <v>#REF!</v>
      </c>
      <c r="G70" s="50" t="e">
        <f t="shared" si="4"/>
        <v>#REF!</v>
      </c>
    </row>
    <row r="71" spans="1:7" ht="16.5" x14ac:dyDescent="0.3">
      <c r="A71" s="47">
        <v>64</v>
      </c>
      <c r="B71" s="48" t="s">
        <v>641</v>
      </c>
      <c r="C71" s="78"/>
      <c r="D71" s="47" t="s">
        <v>276</v>
      </c>
      <c r="E71" s="75">
        <v>3</v>
      </c>
      <c r="F71" s="50" t="e">
        <f>ROUND(AVERAGE(#REF!),2)</f>
        <v>#REF!</v>
      </c>
      <c r="G71" s="50" t="e">
        <f t="shared" si="4"/>
        <v>#REF!</v>
      </c>
    </row>
    <row r="72" spans="1:7" ht="33" x14ac:dyDescent="0.25">
      <c r="A72" s="47">
        <v>65</v>
      </c>
      <c r="B72" s="74" t="s">
        <v>642</v>
      </c>
      <c r="C72" s="47"/>
      <c r="D72" s="47" t="s">
        <v>276</v>
      </c>
      <c r="E72" s="75">
        <v>1</v>
      </c>
      <c r="F72" s="50" t="e">
        <f>ROUND(AVERAGE(#REF!),2)</f>
        <v>#REF!</v>
      </c>
      <c r="G72" s="50" t="e">
        <f t="shared" si="4"/>
        <v>#REF!</v>
      </c>
    </row>
    <row r="73" spans="1:7" ht="16.5" x14ac:dyDescent="0.3">
      <c r="A73" s="47">
        <v>66</v>
      </c>
      <c r="B73" s="48" t="s">
        <v>643</v>
      </c>
      <c r="C73" s="78"/>
      <c r="D73" s="47" t="s">
        <v>578</v>
      </c>
      <c r="E73" s="75">
        <v>1</v>
      </c>
      <c r="F73" s="50" t="e">
        <f>ROUND(AVERAGE(#REF!),2)</f>
        <v>#REF!</v>
      </c>
      <c r="G73" s="50" t="e">
        <f t="shared" si="4"/>
        <v>#REF!</v>
      </c>
    </row>
    <row r="74" spans="1:7" ht="16.5" x14ac:dyDescent="0.3">
      <c r="A74" s="47">
        <v>67</v>
      </c>
      <c r="B74" s="48" t="s">
        <v>644</v>
      </c>
      <c r="C74" s="78"/>
      <c r="D74" s="47" t="s">
        <v>578</v>
      </c>
      <c r="E74" s="75">
        <v>10</v>
      </c>
      <c r="F74" s="50" t="e">
        <f>ROUND(AVERAGE(#REF!),2)</f>
        <v>#REF!</v>
      </c>
      <c r="G74" s="50" t="e">
        <f t="shared" si="4"/>
        <v>#REF!</v>
      </c>
    </row>
    <row r="75" spans="1:7" ht="16.5" x14ac:dyDescent="0.25">
      <c r="A75" s="47">
        <v>68</v>
      </c>
      <c r="B75" s="74" t="s">
        <v>645</v>
      </c>
      <c r="C75" s="47"/>
      <c r="D75" s="47" t="s">
        <v>578</v>
      </c>
      <c r="E75" s="75">
        <v>30</v>
      </c>
      <c r="F75" s="50" t="e">
        <f>ROUND(AVERAGE(#REF!),2)</f>
        <v>#REF!</v>
      </c>
      <c r="G75" s="50" t="e">
        <f t="shared" si="4"/>
        <v>#REF!</v>
      </c>
    </row>
    <row r="76" spans="1:7" ht="33" x14ac:dyDescent="0.3">
      <c r="A76" s="47">
        <v>69</v>
      </c>
      <c r="B76" s="48" t="s">
        <v>646</v>
      </c>
      <c r="C76" s="78"/>
      <c r="D76" s="47" t="s">
        <v>578</v>
      </c>
      <c r="E76" s="75">
        <v>3</v>
      </c>
      <c r="F76" s="50" t="e">
        <f>ROUND(AVERAGE(#REF!),2)</f>
        <v>#REF!</v>
      </c>
      <c r="G76" s="50" t="e">
        <f t="shared" si="4"/>
        <v>#REF!</v>
      </c>
    </row>
    <row r="77" spans="1:7" ht="16.5" x14ac:dyDescent="0.25">
      <c r="A77" s="47">
        <v>70</v>
      </c>
      <c r="B77" s="74" t="s">
        <v>647</v>
      </c>
      <c r="C77" s="47"/>
      <c r="D77" s="47" t="s">
        <v>578</v>
      </c>
      <c r="E77" s="75">
        <v>10</v>
      </c>
      <c r="F77" s="50" t="e">
        <f>ROUND(AVERAGE(#REF!),2)</f>
        <v>#REF!</v>
      </c>
      <c r="G77" s="50" t="e">
        <f t="shared" si="4"/>
        <v>#REF!</v>
      </c>
    </row>
    <row r="78" spans="1:7" ht="16.5" x14ac:dyDescent="0.3">
      <c r="A78" s="47">
        <v>71</v>
      </c>
      <c r="B78" s="48" t="s">
        <v>648</v>
      </c>
      <c r="C78" s="78"/>
      <c r="D78" s="47" t="s">
        <v>578</v>
      </c>
      <c r="E78" s="75">
        <v>5</v>
      </c>
      <c r="F78" s="50" t="e">
        <f>ROUND(AVERAGE(#REF!),2)</f>
        <v>#REF!</v>
      </c>
      <c r="G78" s="50" t="e">
        <f t="shared" ref="G78:G109" si="5">F78*E78</f>
        <v>#REF!</v>
      </c>
    </row>
    <row r="79" spans="1:7" ht="33" x14ac:dyDescent="0.3">
      <c r="A79" s="47">
        <v>72</v>
      </c>
      <c r="B79" s="48" t="s">
        <v>649</v>
      </c>
      <c r="C79" s="78"/>
      <c r="D79" s="47" t="s">
        <v>578</v>
      </c>
      <c r="E79" s="75">
        <v>2</v>
      </c>
      <c r="F79" s="50" t="e">
        <f>ROUND(AVERAGE(#REF!),2)</f>
        <v>#REF!</v>
      </c>
      <c r="G79" s="50" t="e">
        <f t="shared" si="5"/>
        <v>#REF!</v>
      </c>
    </row>
    <row r="80" spans="1:7" ht="16.5" x14ac:dyDescent="0.25">
      <c r="A80" s="47">
        <v>73</v>
      </c>
      <c r="B80" s="74" t="s">
        <v>650</v>
      </c>
      <c r="C80" s="47"/>
      <c r="D80" s="47" t="s">
        <v>578</v>
      </c>
      <c r="E80" s="75">
        <v>2</v>
      </c>
      <c r="F80" s="50" t="e">
        <f>ROUND(AVERAGE(#REF!),2)</f>
        <v>#REF!</v>
      </c>
      <c r="G80" s="50" t="e">
        <f t="shared" si="5"/>
        <v>#REF!</v>
      </c>
    </row>
    <row r="81" spans="1:7" ht="16.5" x14ac:dyDescent="0.3">
      <c r="A81" s="47">
        <v>74</v>
      </c>
      <c r="B81" s="48" t="s">
        <v>651</v>
      </c>
      <c r="C81" s="78" t="s">
        <v>632</v>
      </c>
      <c r="D81" s="47" t="s">
        <v>578</v>
      </c>
      <c r="E81" s="75">
        <v>10</v>
      </c>
      <c r="F81" s="50" t="e">
        <f>ROUND(AVERAGE(#REF!),2)</f>
        <v>#REF!</v>
      </c>
      <c r="G81" s="50" t="e">
        <f t="shared" si="5"/>
        <v>#REF!</v>
      </c>
    </row>
    <row r="82" spans="1:7" ht="16.5" x14ac:dyDescent="0.25">
      <c r="A82" s="47">
        <v>75</v>
      </c>
      <c r="B82" s="74" t="s">
        <v>652</v>
      </c>
      <c r="C82" s="47" t="s">
        <v>653</v>
      </c>
      <c r="D82" s="47" t="s">
        <v>578</v>
      </c>
      <c r="E82" s="75">
        <v>10</v>
      </c>
      <c r="F82" s="50" t="e">
        <f>ROUND(AVERAGE(#REF!),2)</f>
        <v>#REF!</v>
      </c>
      <c r="G82" s="50" t="e">
        <f t="shared" si="5"/>
        <v>#REF!</v>
      </c>
    </row>
    <row r="83" spans="1:7" ht="16.5" x14ac:dyDescent="0.3">
      <c r="A83" s="47">
        <v>76</v>
      </c>
      <c r="B83" s="48" t="s">
        <v>654</v>
      </c>
      <c r="C83" s="78" t="s">
        <v>655</v>
      </c>
      <c r="D83" s="47" t="s">
        <v>578</v>
      </c>
      <c r="E83" s="75">
        <v>10</v>
      </c>
      <c r="F83" s="50" t="e">
        <f>ROUND(AVERAGE(#REF!),2)</f>
        <v>#REF!</v>
      </c>
      <c r="G83" s="50" t="e">
        <f t="shared" si="5"/>
        <v>#REF!</v>
      </c>
    </row>
    <row r="84" spans="1:7" ht="16.5" x14ac:dyDescent="0.25">
      <c r="A84" s="47">
        <v>77</v>
      </c>
      <c r="B84" s="74" t="s">
        <v>656</v>
      </c>
      <c r="C84" s="47" t="s">
        <v>657</v>
      </c>
      <c r="D84" s="47" t="s">
        <v>578</v>
      </c>
      <c r="E84" s="75">
        <v>5</v>
      </c>
      <c r="F84" s="50" t="e">
        <f>ROUND(AVERAGE(#REF!),2)</f>
        <v>#REF!</v>
      </c>
      <c r="G84" s="50" t="e">
        <f t="shared" si="5"/>
        <v>#REF!</v>
      </c>
    </row>
    <row r="85" spans="1:7" ht="16.5" x14ac:dyDescent="0.3">
      <c r="A85" s="47">
        <v>78</v>
      </c>
      <c r="B85" s="48" t="s">
        <v>658</v>
      </c>
      <c r="C85" s="78"/>
      <c r="D85" s="47" t="s">
        <v>578</v>
      </c>
      <c r="E85" s="75">
        <v>5</v>
      </c>
      <c r="F85" s="50" t="e">
        <f>ROUND(AVERAGE(#REF!),2)</f>
        <v>#REF!</v>
      </c>
      <c r="G85" s="50" t="e">
        <f t="shared" si="5"/>
        <v>#REF!</v>
      </c>
    </row>
    <row r="86" spans="1:7" ht="16.5" x14ac:dyDescent="0.25">
      <c r="A86" s="47">
        <v>79</v>
      </c>
      <c r="B86" s="74" t="s">
        <v>659</v>
      </c>
      <c r="C86" s="47"/>
      <c r="D86" s="47" t="s">
        <v>116</v>
      </c>
      <c r="E86" s="75">
        <v>5</v>
      </c>
      <c r="F86" s="50" t="e">
        <f>ROUND(AVERAGE(#REF!),2)</f>
        <v>#REF!</v>
      </c>
      <c r="G86" s="50" t="e">
        <f t="shared" si="5"/>
        <v>#REF!</v>
      </c>
    </row>
    <row r="87" spans="1:7" ht="16.5" x14ac:dyDescent="0.3">
      <c r="A87" s="47">
        <v>80</v>
      </c>
      <c r="B87" s="48" t="s">
        <v>660</v>
      </c>
      <c r="C87" s="78"/>
      <c r="D87" s="47" t="s">
        <v>116</v>
      </c>
      <c r="E87" s="75">
        <v>5</v>
      </c>
      <c r="F87" s="50" t="e">
        <f>ROUND(AVERAGE(#REF!),2)</f>
        <v>#REF!</v>
      </c>
      <c r="G87" s="50" t="e">
        <f t="shared" si="5"/>
        <v>#REF!</v>
      </c>
    </row>
    <row r="88" spans="1:7" ht="16.5" x14ac:dyDescent="0.25">
      <c r="A88" s="47">
        <v>81</v>
      </c>
      <c r="B88" s="74" t="s">
        <v>661</v>
      </c>
      <c r="C88" s="47"/>
      <c r="D88" s="47" t="s">
        <v>578</v>
      </c>
      <c r="E88" s="75">
        <v>3</v>
      </c>
      <c r="F88" s="50" t="e">
        <f>ROUND(AVERAGE(#REF!),2)</f>
        <v>#REF!</v>
      </c>
      <c r="G88" s="50" t="e">
        <f t="shared" si="5"/>
        <v>#REF!</v>
      </c>
    </row>
    <row r="89" spans="1:7" ht="33" x14ac:dyDescent="0.3">
      <c r="A89" s="47">
        <v>82</v>
      </c>
      <c r="B89" s="48" t="s">
        <v>662</v>
      </c>
      <c r="C89" s="78"/>
      <c r="D89" s="47" t="s">
        <v>578</v>
      </c>
      <c r="E89" s="75">
        <v>10</v>
      </c>
      <c r="F89" s="50" t="e">
        <f>ROUND(AVERAGE(#REF!),2)</f>
        <v>#REF!</v>
      </c>
      <c r="G89" s="50" t="e">
        <f t="shared" si="5"/>
        <v>#REF!</v>
      </c>
    </row>
    <row r="90" spans="1:7" ht="33" x14ac:dyDescent="0.25">
      <c r="A90" s="47">
        <v>83</v>
      </c>
      <c r="B90" s="74" t="s">
        <v>663</v>
      </c>
      <c r="C90" s="47"/>
      <c r="D90" s="47" t="s">
        <v>578</v>
      </c>
      <c r="E90" s="75">
        <v>10</v>
      </c>
      <c r="F90" s="50" t="e">
        <f>ROUND(AVERAGE(#REF!),2)</f>
        <v>#REF!</v>
      </c>
      <c r="G90" s="50" t="e">
        <f t="shared" si="5"/>
        <v>#REF!</v>
      </c>
    </row>
    <row r="91" spans="1:7" ht="33" x14ac:dyDescent="0.3">
      <c r="A91" s="47">
        <v>84</v>
      </c>
      <c r="B91" s="48" t="s">
        <v>664</v>
      </c>
      <c r="C91" s="78"/>
      <c r="D91" s="47" t="s">
        <v>578</v>
      </c>
      <c r="E91" s="75">
        <v>3</v>
      </c>
      <c r="F91" s="50" t="e">
        <f>ROUND(AVERAGE(#REF!),2)</f>
        <v>#REF!</v>
      </c>
      <c r="G91" s="50" t="e">
        <f t="shared" si="5"/>
        <v>#REF!</v>
      </c>
    </row>
    <row r="92" spans="1:7" ht="33" x14ac:dyDescent="0.25">
      <c r="A92" s="47">
        <v>85</v>
      </c>
      <c r="B92" s="74" t="s">
        <v>665</v>
      </c>
      <c r="C92" s="47"/>
      <c r="D92" s="47" t="s">
        <v>578</v>
      </c>
      <c r="E92" s="75">
        <v>3</v>
      </c>
      <c r="F92" s="50" t="e">
        <f>ROUND(AVERAGE(#REF!),2)</f>
        <v>#REF!</v>
      </c>
      <c r="G92" s="50" t="e">
        <f t="shared" si="5"/>
        <v>#REF!</v>
      </c>
    </row>
    <row r="93" spans="1:7" ht="16.5" x14ac:dyDescent="0.3">
      <c r="A93" s="47">
        <v>86</v>
      </c>
      <c r="B93" s="48" t="s">
        <v>666</v>
      </c>
      <c r="C93" s="78"/>
      <c r="D93" s="47" t="s">
        <v>191</v>
      </c>
      <c r="E93" s="75">
        <v>3</v>
      </c>
      <c r="F93" s="50" t="e">
        <f>ROUND(AVERAGE(#REF!),2)</f>
        <v>#REF!</v>
      </c>
      <c r="G93" s="50" t="e">
        <f t="shared" si="5"/>
        <v>#REF!</v>
      </c>
    </row>
    <row r="94" spans="1:7" ht="16.5" x14ac:dyDescent="0.25">
      <c r="A94" s="47">
        <v>87</v>
      </c>
      <c r="B94" s="74" t="s">
        <v>667</v>
      </c>
      <c r="C94" s="47"/>
      <c r="D94" s="47" t="s">
        <v>191</v>
      </c>
      <c r="E94" s="75">
        <v>3</v>
      </c>
      <c r="F94" s="50" t="e">
        <f>ROUND(AVERAGE(#REF!),2)</f>
        <v>#REF!</v>
      </c>
      <c r="G94" s="50" t="e">
        <f t="shared" si="5"/>
        <v>#REF!</v>
      </c>
    </row>
    <row r="95" spans="1:7" ht="16.5" x14ac:dyDescent="0.3">
      <c r="A95" s="47">
        <v>88</v>
      </c>
      <c r="B95" s="48" t="s">
        <v>668</v>
      </c>
      <c r="C95" s="78"/>
      <c r="D95" s="47" t="s">
        <v>191</v>
      </c>
      <c r="E95" s="75">
        <v>3</v>
      </c>
      <c r="F95" s="50" t="e">
        <f>ROUND(AVERAGE(#REF!),2)</f>
        <v>#REF!</v>
      </c>
      <c r="G95" s="50" t="e">
        <f t="shared" si="5"/>
        <v>#REF!</v>
      </c>
    </row>
    <row r="96" spans="1:7" ht="33" x14ac:dyDescent="0.25">
      <c r="A96" s="47">
        <v>89</v>
      </c>
      <c r="B96" s="74" t="s">
        <v>669</v>
      </c>
      <c r="C96" s="47"/>
      <c r="D96" s="47" t="s">
        <v>308</v>
      </c>
      <c r="E96" s="47">
        <v>3</v>
      </c>
      <c r="F96" s="50" t="e">
        <f>ROUND(AVERAGE(#REF!),2)</f>
        <v>#REF!</v>
      </c>
      <c r="G96" s="50" t="e">
        <f t="shared" si="5"/>
        <v>#REF!</v>
      </c>
    </row>
    <row r="97" spans="1:7" ht="16.5" x14ac:dyDescent="0.3">
      <c r="A97" s="47">
        <v>90</v>
      </c>
      <c r="B97" s="48" t="s">
        <v>670</v>
      </c>
      <c r="C97" s="78"/>
      <c r="D97" s="47" t="s">
        <v>578</v>
      </c>
      <c r="E97" s="47">
        <v>10</v>
      </c>
      <c r="F97" s="50" t="e">
        <f>ROUND(AVERAGE(#REF!),2)</f>
        <v>#REF!</v>
      </c>
      <c r="G97" s="50" t="e">
        <f t="shared" si="5"/>
        <v>#REF!</v>
      </c>
    </row>
    <row r="98" spans="1:7" ht="16.5" x14ac:dyDescent="0.25">
      <c r="A98" s="72"/>
      <c r="B98" s="79"/>
      <c r="C98" s="79"/>
      <c r="D98" s="79"/>
      <c r="E98" s="80"/>
      <c r="F98" s="81"/>
      <c r="G98" s="82" t="e">
        <f>SUM(G3:G97)</f>
        <v>#REF!</v>
      </c>
    </row>
    <row r="99" spans="1:7" ht="16.5" x14ac:dyDescent="0.25">
      <c r="A99" s="56"/>
      <c r="B99" s="56"/>
      <c r="C99" s="56"/>
      <c r="D99" s="56"/>
      <c r="E99" s="57"/>
      <c r="F99" s="58"/>
      <c r="G99" s="58"/>
    </row>
  </sheetData>
  <mergeCells count="5">
    <mergeCell ref="A1:G1"/>
    <mergeCell ref="C16:G16"/>
    <mergeCell ref="C27:G27"/>
    <mergeCell ref="C37:G37"/>
    <mergeCell ref="C45:G45"/>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22" workbookViewId="0">
      <selection activeCell="A27" sqref="A27:XFD31"/>
    </sheetView>
  </sheetViews>
  <sheetFormatPr defaultRowHeight="15" x14ac:dyDescent="0.25"/>
  <cols>
    <col min="2" max="2" width="48.28515625" customWidth="1"/>
    <col min="7" max="7" width="13.5703125" customWidth="1"/>
  </cols>
  <sheetData>
    <row r="1" spans="1:7" ht="16.5" x14ac:dyDescent="0.25">
      <c r="A1" s="238" t="s">
        <v>671</v>
      </c>
      <c r="B1" s="239"/>
      <c r="C1" s="239"/>
      <c r="D1" s="239"/>
      <c r="E1" s="239"/>
      <c r="F1" s="239"/>
      <c r="G1" s="239"/>
    </row>
    <row r="2" spans="1:7" ht="33" x14ac:dyDescent="0.25">
      <c r="A2" s="83" t="s">
        <v>104</v>
      </c>
      <c r="B2" s="83" t="s">
        <v>105</v>
      </c>
      <c r="C2" s="83" t="s">
        <v>672</v>
      </c>
      <c r="D2" s="83" t="s">
        <v>107</v>
      </c>
      <c r="E2" s="84" t="s">
        <v>108</v>
      </c>
      <c r="F2" s="85" t="s">
        <v>872</v>
      </c>
      <c r="G2" s="85" t="s">
        <v>102</v>
      </c>
    </row>
    <row r="3" spans="1:7" ht="16.5" x14ac:dyDescent="0.25">
      <c r="A3" s="47">
        <v>1</v>
      </c>
      <c r="B3" s="86" t="s">
        <v>673</v>
      </c>
      <c r="C3" s="47" t="s">
        <v>317</v>
      </c>
      <c r="D3" s="49" t="s">
        <v>276</v>
      </c>
      <c r="E3" s="49">
        <v>2</v>
      </c>
      <c r="F3" s="50" t="e">
        <f>ROUND(AVERAGE(#REF!),2)</f>
        <v>#REF!</v>
      </c>
      <c r="G3" s="50" t="e">
        <f t="shared" ref="G3:G24" si="0">F3*E3</f>
        <v>#REF!</v>
      </c>
    </row>
    <row r="4" spans="1:7" ht="16.5" x14ac:dyDescent="0.25">
      <c r="A4" s="47">
        <v>2</v>
      </c>
      <c r="B4" s="86" t="s">
        <v>674</v>
      </c>
      <c r="C4" s="47" t="s">
        <v>317</v>
      </c>
      <c r="D4" s="49" t="s">
        <v>276</v>
      </c>
      <c r="E4" s="49">
        <v>2</v>
      </c>
      <c r="F4" s="50" t="e">
        <f>ROUND(AVERAGE(#REF!),2)</f>
        <v>#REF!</v>
      </c>
      <c r="G4" s="50" t="e">
        <f t="shared" si="0"/>
        <v>#REF!</v>
      </c>
    </row>
    <row r="5" spans="1:7" ht="16.5" x14ac:dyDescent="0.25">
      <c r="A5" s="47">
        <v>3</v>
      </c>
      <c r="B5" s="86" t="s">
        <v>675</v>
      </c>
      <c r="C5" s="47" t="s">
        <v>317</v>
      </c>
      <c r="D5" s="49" t="s">
        <v>276</v>
      </c>
      <c r="E5" s="49">
        <v>2</v>
      </c>
      <c r="F5" s="50" t="e">
        <f>ROUND(AVERAGE(#REF!),2)</f>
        <v>#REF!</v>
      </c>
      <c r="G5" s="50" t="e">
        <f t="shared" si="0"/>
        <v>#REF!</v>
      </c>
    </row>
    <row r="6" spans="1:7" ht="16.5" x14ac:dyDescent="0.25">
      <c r="A6" s="47">
        <v>4</v>
      </c>
      <c r="B6" s="86" t="s">
        <v>676</v>
      </c>
      <c r="C6" s="47" t="s">
        <v>317</v>
      </c>
      <c r="D6" s="49" t="s">
        <v>276</v>
      </c>
      <c r="E6" s="49">
        <v>2</v>
      </c>
      <c r="F6" s="50" t="e">
        <f>ROUND(AVERAGE(#REF!),2)</f>
        <v>#REF!</v>
      </c>
      <c r="G6" s="50" t="e">
        <f t="shared" si="0"/>
        <v>#REF!</v>
      </c>
    </row>
    <row r="7" spans="1:7" ht="16.5" x14ac:dyDescent="0.25">
      <c r="A7" s="47">
        <v>5</v>
      </c>
      <c r="B7" s="86" t="s">
        <v>677</v>
      </c>
      <c r="C7" s="47" t="s">
        <v>317</v>
      </c>
      <c r="D7" s="49" t="s">
        <v>276</v>
      </c>
      <c r="E7" s="49">
        <v>2</v>
      </c>
      <c r="F7" s="50" t="e">
        <f>ROUND(AVERAGE(#REF!),2)</f>
        <v>#REF!</v>
      </c>
      <c r="G7" s="50" t="e">
        <f t="shared" si="0"/>
        <v>#REF!</v>
      </c>
    </row>
    <row r="8" spans="1:7" ht="16.5" x14ac:dyDescent="0.25">
      <c r="A8" s="47">
        <v>6</v>
      </c>
      <c r="B8" s="86" t="s">
        <v>678</v>
      </c>
      <c r="C8" s="47" t="s">
        <v>317</v>
      </c>
      <c r="D8" s="49" t="s">
        <v>308</v>
      </c>
      <c r="E8" s="49">
        <v>5</v>
      </c>
      <c r="F8" s="50" t="e">
        <f>ROUND(AVERAGE(#REF!),2)</f>
        <v>#REF!</v>
      </c>
      <c r="G8" s="50" t="e">
        <f t="shared" si="0"/>
        <v>#REF!</v>
      </c>
    </row>
    <row r="9" spans="1:7" ht="49.5" x14ac:dyDescent="0.25">
      <c r="A9" s="47">
        <v>7</v>
      </c>
      <c r="B9" s="87" t="s">
        <v>679</v>
      </c>
      <c r="C9" s="47" t="s">
        <v>680</v>
      </c>
      <c r="D9" s="49" t="s">
        <v>276</v>
      </c>
      <c r="E9" s="49">
        <v>10</v>
      </c>
      <c r="F9" s="50" t="e">
        <f>ROUND(AVERAGE(#REF!),2)</f>
        <v>#REF!</v>
      </c>
      <c r="G9" s="50" t="e">
        <f t="shared" si="0"/>
        <v>#REF!</v>
      </c>
    </row>
    <row r="10" spans="1:7" ht="49.5" x14ac:dyDescent="0.25">
      <c r="A10" s="47">
        <v>8</v>
      </c>
      <c r="B10" s="87" t="s">
        <v>681</v>
      </c>
      <c r="C10" s="47" t="s">
        <v>317</v>
      </c>
      <c r="D10" s="49" t="s">
        <v>276</v>
      </c>
      <c r="E10" s="49">
        <v>2</v>
      </c>
      <c r="F10" s="50" t="e">
        <f>ROUND(AVERAGE(#REF!),2)</f>
        <v>#REF!</v>
      </c>
      <c r="G10" s="50" t="e">
        <f t="shared" si="0"/>
        <v>#REF!</v>
      </c>
    </row>
    <row r="11" spans="1:7" ht="49.5" x14ac:dyDescent="0.25">
      <c r="A11" s="47">
        <v>9</v>
      </c>
      <c r="B11" s="87" t="s">
        <v>682</v>
      </c>
      <c r="C11" s="47" t="s">
        <v>317</v>
      </c>
      <c r="D11" s="49" t="s">
        <v>276</v>
      </c>
      <c r="E11" s="49">
        <v>2</v>
      </c>
      <c r="F11" s="50" t="e">
        <f>ROUND(AVERAGE(#REF!),2)</f>
        <v>#REF!</v>
      </c>
      <c r="G11" s="50" t="e">
        <f t="shared" si="0"/>
        <v>#REF!</v>
      </c>
    </row>
    <row r="12" spans="1:7" ht="49.5" x14ac:dyDescent="0.25">
      <c r="A12" s="47">
        <v>10</v>
      </c>
      <c r="B12" s="87" t="s">
        <v>683</v>
      </c>
      <c r="C12" s="47" t="s">
        <v>317</v>
      </c>
      <c r="D12" s="49" t="s">
        <v>276</v>
      </c>
      <c r="E12" s="49">
        <v>2</v>
      </c>
      <c r="F12" s="50" t="e">
        <f>ROUND(AVERAGE(#REF!),2)</f>
        <v>#REF!</v>
      </c>
      <c r="G12" s="50" t="e">
        <f t="shared" si="0"/>
        <v>#REF!</v>
      </c>
    </row>
    <row r="13" spans="1:7" ht="66" x14ac:dyDescent="0.25">
      <c r="A13" s="47">
        <v>11</v>
      </c>
      <c r="B13" s="87" t="s">
        <v>684</v>
      </c>
      <c r="C13" s="47" t="s">
        <v>317</v>
      </c>
      <c r="D13" s="49" t="s">
        <v>276</v>
      </c>
      <c r="E13" s="49">
        <v>2</v>
      </c>
      <c r="F13" s="50" t="e">
        <f>ROUND(AVERAGE(#REF!),2)</f>
        <v>#REF!</v>
      </c>
      <c r="G13" s="50" t="e">
        <f t="shared" si="0"/>
        <v>#REF!</v>
      </c>
    </row>
    <row r="14" spans="1:7" ht="33" x14ac:dyDescent="0.25">
      <c r="A14" s="47">
        <v>12</v>
      </c>
      <c r="B14" s="87" t="s">
        <v>685</v>
      </c>
      <c r="C14" s="47" t="s">
        <v>686</v>
      </c>
      <c r="D14" s="49" t="s">
        <v>687</v>
      </c>
      <c r="E14" s="49">
        <v>3</v>
      </c>
      <c r="F14" s="50" t="e">
        <f>ROUND(AVERAGE(#REF!),2)</f>
        <v>#REF!</v>
      </c>
      <c r="G14" s="50" t="e">
        <f t="shared" si="0"/>
        <v>#REF!</v>
      </c>
    </row>
    <row r="15" spans="1:7" ht="82.5" x14ac:dyDescent="0.25">
      <c r="A15" s="47">
        <v>13</v>
      </c>
      <c r="B15" s="87" t="s">
        <v>688</v>
      </c>
      <c r="C15" s="47" t="s">
        <v>689</v>
      </c>
      <c r="D15" s="49" t="s">
        <v>276</v>
      </c>
      <c r="E15" s="49">
        <v>2</v>
      </c>
      <c r="F15" s="50" t="e">
        <f>ROUND(AVERAGE(#REF!),2)</f>
        <v>#REF!</v>
      </c>
      <c r="G15" s="50" t="e">
        <f t="shared" si="0"/>
        <v>#REF!</v>
      </c>
    </row>
    <row r="16" spans="1:7" ht="66" x14ac:dyDescent="0.25">
      <c r="A16" s="47">
        <v>14</v>
      </c>
      <c r="B16" s="87" t="s">
        <v>690</v>
      </c>
      <c r="C16" s="47" t="s">
        <v>691</v>
      </c>
      <c r="D16" s="49" t="s">
        <v>276</v>
      </c>
      <c r="E16" s="49">
        <v>1</v>
      </c>
      <c r="F16" s="50" t="e">
        <f>ROUND(AVERAGE(#REF!),2)</f>
        <v>#REF!</v>
      </c>
      <c r="G16" s="50" t="e">
        <f t="shared" si="0"/>
        <v>#REF!</v>
      </c>
    </row>
    <row r="17" spans="1:7" ht="66" x14ac:dyDescent="0.25">
      <c r="A17" s="47">
        <v>15</v>
      </c>
      <c r="B17" s="87" t="s">
        <v>692</v>
      </c>
      <c r="C17" s="47" t="s">
        <v>691</v>
      </c>
      <c r="D17" s="49" t="s">
        <v>276</v>
      </c>
      <c r="E17" s="49">
        <v>1</v>
      </c>
      <c r="F17" s="50" t="e">
        <f>ROUND(AVERAGE(#REF!),2)</f>
        <v>#REF!</v>
      </c>
      <c r="G17" s="50" t="e">
        <f t="shared" si="0"/>
        <v>#REF!</v>
      </c>
    </row>
    <row r="18" spans="1:7" ht="115.5" x14ac:dyDescent="0.25">
      <c r="A18" s="47">
        <v>16</v>
      </c>
      <c r="B18" s="87" t="s">
        <v>693</v>
      </c>
      <c r="C18" s="47" t="s">
        <v>694</v>
      </c>
      <c r="D18" s="61" t="s">
        <v>276</v>
      </c>
      <c r="E18" s="49">
        <v>2</v>
      </c>
      <c r="F18" s="50" t="e">
        <f>ROUND(AVERAGE(#REF!),2)</f>
        <v>#REF!</v>
      </c>
      <c r="G18" s="50" t="e">
        <f t="shared" si="0"/>
        <v>#REF!</v>
      </c>
    </row>
    <row r="19" spans="1:7" ht="115.5" x14ac:dyDescent="0.25">
      <c r="A19" s="47">
        <v>17</v>
      </c>
      <c r="B19" s="87" t="s">
        <v>695</v>
      </c>
      <c r="C19" s="47" t="s">
        <v>694</v>
      </c>
      <c r="D19" s="61" t="s">
        <v>276</v>
      </c>
      <c r="E19" s="49">
        <v>2</v>
      </c>
      <c r="F19" s="50" t="e">
        <f>ROUND(AVERAGE(#REF!),2)</f>
        <v>#REF!</v>
      </c>
      <c r="G19" s="50" t="e">
        <f t="shared" si="0"/>
        <v>#REF!</v>
      </c>
    </row>
    <row r="20" spans="1:7" ht="82.5" x14ac:dyDescent="0.25">
      <c r="A20" s="47">
        <v>18</v>
      </c>
      <c r="B20" s="87" t="s">
        <v>696</v>
      </c>
      <c r="C20" s="47" t="s">
        <v>694</v>
      </c>
      <c r="D20" s="49" t="s">
        <v>276</v>
      </c>
      <c r="E20" s="49">
        <v>2</v>
      </c>
      <c r="F20" s="50" t="e">
        <f>ROUND(AVERAGE(#REF!),2)</f>
        <v>#REF!</v>
      </c>
      <c r="G20" s="50" t="e">
        <f t="shared" si="0"/>
        <v>#REF!</v>
      </c>
    </row>
    <row r="21" spans="1:7" ht="82.5" x14ac:dyDescent="0.25">
      <c r="A21" s="47">
        <v>19</v>
      </c>
      <c r="B21" s="87" t="s">
        <v>697</v>
      </c>
      <c r="C21" s="47" t="s">
        <v>694</v>
      </c>
      <c r="D21" s="49" t="s">
        <v>276</v>
      </c>
      <c r="E21" s="49">
        <v>2</v>
      </c>
      <c r="F21" s="50" t="e">
        <f>ROUND(AVERAGE(#REF!),2)</f>
        <v>#REF!</v>
      </c>
      <c r="G21" s="50" t="e">
        <f t="shared" si="0"/>
        <v>#REF!</v>
      </c>
    </row>
    <row r="22" spans="1:7" ht="99" x14ac:dyDescent="0.25">
      <c r="A22" s="47">
        <v>20</v>
      </c>
      <c r="B22" s="87" t="s">
        <v>698</v>
      </c>
      <c r="C22" s="47" t="s">
        <v>694</v>
      </c>
      <c r="D22" s="49" t="s">
        <v>276</v>
      </c>
      <c r="E22" s="49">
        <v>2</v>
      </c>
      <c r="F22" s="50" t="e">
        <f>ROUND(AVERAGE(#REF!),2)</f>
        <v>#REF!</v>
      </c>
      <c r="G22" s="50" t="e">
        <f t="shared" si="0"/>
        <v>#REF!</v>
      </c>
    </row>
    <row r="23" spans="1:7" ht="99" x14ac:dyDescent="0.25">
      <c r="A23" s="47">
        <v>21</v>
      </c>
      <c r="B23" s="87" t="s">
        <v>699</v>
      </c>
      <c r="C23" s="47" t="s">
        <v>694</v>
      </c>
      <c r="D23" s="49" t="s">
        <v>276</v>
      </c>
      <c r="E23" s="49">
        <v>2</v>
      </c>
      <c r="F23" s="50" t="e">
        <f>ROUND(AVERAGE(#REF!),2)</f>
        <v>#REF!</v>
      </c>
      <c r="G23" s="50" t="e">
        <f t="shared" si="0"/>
        <v>#REF!</v>
      </c>
    </row>
    <row r="24" spans="1:7" ht="33" x14ac:dyDescent="0.25">
      <c r="A24" s="47">
        <v>22</v>
      </c>
      <c r="B24" s="88" t="s">
        <v>700</v>
      </c>
      <c r="C24" s="47" t="s">
        <v>694</v>
      </c>
      <c r="D24" s="49" t="s">
        <v>276</v>
      </c>
      <c r="E24" s="49">
        <v>2</v>
      </c>
      <c r="F24" s="50" t="e">
        <f>ROUND(AVERAGE(#REF!),2)</f>
        <v>#REF!</v>
      </c>
      <c r="G24" s="50" t="e">
        <f t="shared" si="0"/>
        <v>#REF!</v>
      </c>
    </row>
    <row r="25" spans="1:7" ht="16.5" x14ac:dyDescent="0.25">
      <c r="A25" s="72"/>
      <c r="B25" s="79"/>
      <c r="C25" s="79"/>
      <c r="D25" s="79"/>
      <c r="E25" s="80"/>
      <c r="F25" s="89"/>
      <c r="G25" s="85" t="e">
        <f>SUM(G3:G24)</f>
        <v>#REF!</v>
      </c>
    </row>
    <row r="26" spans="1:7" ht="16.5" x14ac:dyDescent="0.25">
      <c r="A26" s="56"/>
      <c r="B26" s="56"/>
      <c r="C26" s="56"/>
      <c r="D26" s="56"/>
      <c r="E26" s="57"/>
      <c r="F26" s="58"/>
      <c r="G26" s="58"/>
    </row>
  </sheetData>
  <mergeCells count="1">
    <mergeCell ref="A1:G1"/>
  </mergeCells>
  <hyperlinks>
    <hyperlink ref="B20" r:id="rId1" display="https://www.google.com.br/aclk?sa=l&amp;ai=DChcSEwjNhvj6lI_ZAhUQj8gKHQTFBMEYABADGgJxdQ&amp;sig=AOD64_1pmo78XOtNWLacGo_85J49KgqubA&amp;ctype=5&amp;q=&amp;ved=0ahUKEwiX7vD6lI_ZAhXJC5AKHV8DCrsQwzwIEg&amp;adurl="/>
    <hyperlink ref="B21" r:id="rId2" display="https://www.google.com.br/aclk?sa=l&amp;ai=DChcSEwjNhvj6lI_ZAhUQj8gKHQTFBMEYABADGgJxdQ&amp;sig=AOD64_1pmo78XOtNWLacGo_85J49KgqubA&amp;ctype=5&amp;q=&amp;ved=0ahUKEwiX7vD6lI_ZAhXJC5AKHV8DCrsQwzwIEg&amp;adurl="/>
  </hyperlink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topLeftCell="A54" workbookViewId="0">
      <selection activeCell="I63" sqref="I63"/>
    </sheetView>
  </sheetViews>
  <sheetFormatPr defaultRowHeight="15" x14ac:dyDescent="0.25"/>
  <cols>
    <col min="2" max="2" width="36.140625" customWidth="1"/>
    <col min="6" max="6" width="12.5703125" customWidth="1"/>
  </cols>
  <sheetData>
    <row r="1" spans="1:7" ht="16.5" x14ac:dyDescent="0.25">
      <c r="A1" s="238" t="s">
        <v>701</v>
      </c>
      <c r="B1" s="239"/>
      <c r="C1" s="239"/>
      <c r="D1" s="239"/>
      <c r="E1" s="239"/>
      <c r="F1" s="239"/>
      <c r="G1" s="90"/>
    </row>
    <row r="2" spans="1:7" ht="33" x14ac:dyDescent="0.25">
      <c r="A2" s="83" t="s">
        <v>104</v>
      </c>
      <c r="B2" s="91" t="s">
        <v>105</v>
      </c>
      <c r="C2" s="83" t="s">
        <v>107</v>
      </c>
      <c r="D2" s="84" t="s">
        <v>108</v>
      </c>
      <c r="E2" s="85" t="s">
        <v>872</v>
      </c>
      <c r="F2" s="85" t="s">
        <v>102</v>
      </c>
      <c r="G2" s="90"/>
    </row>
    <row r="3" spans="1:7" ht="69" customHeight="1" x14ac:dyDescent="0.25">
      <c r="A3" s="49">
        <v>1</v>
      </c>
      <c r="B3" s="92" t="s">
        <v>702</v>
      </c>
      <c r="C3" s="49" t="s">
        <v>703</v>
      </c>
      <c r="D3" s="49">
        <v>2</v>
      </c>
      <c r="E3" s="50" t="e">
        <f>ROUND(AVERAGE(#REF!),2)</f>
        <v>#REF!</v>
      </c>
      <c r="F3" s="50" t="e">
        <f t="shared" ref="F3:F34" si="0">ROUND(PRODUCT(D3,E3),2)</f>
        <v>#REF!</v>
      </c>
      <c r="G3" s="90"/>
    </row>
    <row r="4" spans="1:7" ht="16.5" x14ac:dyDescent="0.25">
      <c r="A4" s="49">
        <v>2</v>
      </c>
      <c r="B4" s="92" t="s">
        <v>704</v>
      </c>
      <c r="C4" s="49" t="s">
        <v>703</v>
      </c>
      <c r="D4" s="49">
        <v>2</v>
      </c>
      <c r="E4" s="50" t="e">
        <f>ROUND(AVERAGE(#REF!),2)</f>
        <v>#REF!</v>
      </c>
      <c r="F4" s="50" t="e">
        <f t="shared" si="0"/>
        <v>#REF!</v>
      </c>
      <c r="G4" s="90"/>
    </row>
    <row r="5" spans="1:7" ht="16.5" x14ac:dyDescent="0.25">
      <c r="A5" s="49">
        <v>3</v>
      </c>
      <c r="B5" s="92" t="s">
        <v>705</v>
      </c>
      <c r="C5" s="49" t="s">
        <v>703</v>
      </c>
      <c r="D5" s="49">
        <v>3</v>
      </c>
      <c r="E5" s="50" t="e">
        <f>ROUND(AVERAGE(#REF!),2)</f>
        <v>#REF!</v>
      </c>
      <c r="F5" s="50" t="e">
        <f t="shared" si="0"/>
        <v>#REF!</v>
      </c>
      <c r="G5" s="90"/>
    </row>
    <row r="6" spans="1:7" ht="16.5" x14ac:dyDescent="0.25">
      <c r="A6" s="49">
        <v>4</v>
      </c>
      <c r="B6" s="92" t="s">
        <v>706</v>
      </c>
      <c r="C6" s="49" t="s">
        <v>703</v>
      </c>
      <c r="D6" s="49">
        <v>4</v>
      </c>
      <c r="E6" s="50" t="e">
        <f>ROUND(AVERAGE(#REF!),2)</f>
        <v>#REF!</v>
      </c>
      <c r="F6" s="50" t="e">
        <f t="shared" si="0"/>
        <v>#REF!</v>
      </c>
      <c r="G6" s="90"/>
    </row>
    <row r="7" spans="1:7" ht="16.5" x14ac:dyDescent="0.25">
      <c r="A7" s="49">
        <v>5</v>
      </c>
      <c r="B7" s="92" t="s">
        <v>707</v>
      </c>
      <c r="C7" s="49" t="s">
        <v>703</v>
      </c>
      <c r="D7" s="49">
        <v>1</v>
      </c>
      <c r="E7" s="50" t="e">
        <f>ROUND(AVERAGE(#REF!),2)</f>
        <v>#REF!</v>
      </c>
      <c r="F7" s="50" t="e">
        <f t="shared" si="0"/>
        <v>#REF!</v>
      </c>
      <c r="G7" s="90"/>
    </row>
    <row r="8" spans="1:7" ht="16.5" x14ac:dyDescent="0.25">
      <c r="A8" s="49">
        <v>6</v>
      </c>
      <c r="B8" s="92" t="s">
        <v>708</v>
      </c>
      <c r="C8" s="49" t="s">
        <v>703</v>
      </c>
      <c r="D8" s="49">
        <v>1</v>
      </c>
      <c r="E8" s="50" t="e">
        <f>ROUND(AVERAGE(#REF!),2)</f>
        <v>#REF!</v>
      </c>
      <c r="F8" s="50" t="e">
        <f t="shared" si="0"/>
        <v>#REF!</v>
      </c>
      <c r="G8" s="90"/>
    </row>
    <row r="9" spans="1:7" ht="16.5" x14ac:dyDescent="0.25">
      <c r="A9" s="49">
        <v>7</v>
      </c>
      <c r="B9" s="92" t="s">
        <v>709</v>
      </c>
      <c r="C9" s="49" t="s">
        <v>703</v>
      </c>
      <c r="D9" s="49">
        <v>2</v>
      </c>
      <c r="E9" s="50" t="e">
        <f>ROUND(AVERAGE(#REF!),2)</f>
        <v>#REF!</v>
      </c>
      <c r="F9" s="50" t="e">
        <f t="shared" si="0"/>
        <v>#REF!</v>
      </c>
      <c r="G9" s="90"/>
    </row>
    <row r="10" spans="1:7" ht="16.5" x14ac:dyDescent="0.25">
      <c r="A10" s="49">
        <v>8</v>
      </c>
      <c r="B10" s="92" t="s">
        <v>710</v>
      </c>
      <c r="C10" s="49" t="s">
        <v>703</v>
      </c>
      <c r="D10" s="49">
        <v>5</v>
      </c>
      <c r="E10" s="50" t="e">
        <f>ROUND(AVERAGE(#REF!),2)</f>
        <v>#REF!</v>
      </c>
      <c r="F10" s="50" t="e">
        <f t="shared" si="0"/>
        <v>#REF!</v>
      </c>
      <c r="G10" s="90"/>
    </row>
    <row r="11" spans="1:7" ht="16.5" x14ac:dyDescent="0.25">
      <c r="A11" s="49">
        <v>9</v>
      </c>
      <c r="B11" s="92" t="s">
        <v>711</v>
      </c>
      <c r="C11" s="49" t="s">
        <v>703</v>
      </c>
      <c r="D11" s="49">
        <v>3</v>
      </c>
      <c r="E11" s="50" t="e">
        <f>ROUND(AVERAGE(#REF!),2)</f>
        <v>#REF!</v>
      </c>
      <c r="F11" s="50" t="e">
        <f t="shared" si="0"/>
        <v>#REF!</v>
      </c>
      <c r="G11" s="90"/>
    </row>
    <row r="12" spans="1:7" ht="16.5" x14ac:dyDescent="0.25">
      <c r="A12" s="49">
        <v>10</v>
      </c>
      <c r="B12" s="92" t="s">
        <v>712</v>
      </c>
      <c r="C12" s="49" t="s">
        <v>703</v>
      </c>
      <c r="D12" s="49">
        <v>3</v>
      </c>
      <c r="E12" s="50" t="e">
        <f>ROUND(AVERAGE(#REF!),2)</f>
        <v>#REF!</v>
      </c>
      <c r="F12" s="50" t="e">
        <f t="shared" si="0"/>
        <v>#REF!</v>
      </c>
      <c r="G12" s="90"/>
    </row>
    <row r="13" spans="1:7" ht="16.5" x14ac:dyDescent="0.25">
      <c r="A13" s="49">
        <v>11</v>
      </c>
      <c r="B13" s="92" t="s">
        <v>713</v>
      </c>
      <c r="C13" s="49" t="s">
        <v>703</v>
      </c>
      <c r="D13" s="49">
        <v>2</v>
      </c>
      <c r="E13" s="50" t="e">
        <f>ROUND(AVERAGE(#REF!),2)</f>
        <v>#REF!</v>
      </c>
      <c r="F13" s="50" t="e">
        <f t="shared" si="0"/>
        <v>#REF!</v>
      </c>
      <c r="G13" s="90"/>
    </row>
    <row r="14" spans="1:7" ht="16.5" x14ac:dyDescent="0.25">
      <c r="A14" s="49">
        <v>12</v>
      </c>
      <c r="B14" s="92" t="s">
        <v>714</v>
      </c>
      <c r="C14" s="49" t="s">
        <v>703</v>
      </c>
      <c r="D14" s="49">
        <v>6</v>
      </c>
      <c r="E14" s="50" t="e">
        <f>ROUND(AVERAGE(#REF!),2)</f>
        <v>#REF!</v>
      </c>
      <c r="F14" s="50" t="e">
        <f t="shared" si="0"/>
        <v>#REF!</v>
      </c>
      <c r="G14" s="90"/>
    </row>
    <row r="15" spans="1:7" ht="16.5" x14ac:dyDescent="0.25">
      <c r="A15" s="49">
        <v>13</v>
      </c>
      <c r="B15" s="92" t="s">
        <v>715</v>
      </c>
      <c r="C15" s="49" t="s">
        <v>703</v>
      </c>
      <c r="D15" s="47">
        <v>1</v>
      </c>
      <c r="E15" s="50" t="e">
        <f>ROUND(AVERAGE(#REF!),2)</f>
        <v>#REF!</v>
      </c>
      <c r="F15" s="50" t="e">
        <f t="shared" si="0"/>
        <v>#REF!</v>
      </c>
      <c r="G15" s="90"/>
    </row>
    <row r="16" spans="1:7" ht="16.5" x14ac:dyDescent="0.25">
      <c r="A16" s="49">
        <v>14</v>
      </c>
      <c r="B16" s="92" t="s">
        <v>716</v>
      </c>
      <c r="C16" s="49" t="s">
        <v>703</v>
      </c>
      <c r="D16" s="49">
        <v>1</v>
      </c>
      <c r="E16" s="50" t="e">
        <f>ROUND(AVERAGE(#REF!),2)</f>
        <v>#REF!</v>
      </c>
      <c r="F16" s="50" t="e">
        <f t="shared" si="0"/>
        <v>#REF!</v>
      </c>
      <c r="G16" s="90"/>
    </row>
    <row r="17" spans="1:7" ht="16.5" x14ac:dyDescent="0.25">
      <c r="A17" s="49">
        <v>15</v>
      </c>
      <c r="B17" s="92" t="s">
        <v>717</v>
      </c>
      <c r="C17" s="49" t="s">
        <v>703</v>
      </c>
      <c r="D17" s="49">
        <v>1</v>
      </c>
      <c r="E17" s="50" t="e">
        <f>ROUND(AVERAGE(#REF!),2)</f>
        <v>#REF!</v>
      </c>
      <c r="F17" s="50" t="e">
        <f t="shared" si="0"/>
        <v>#REF!</v>
      </c>
      <c r="G17" s="90"/>
    </row>
    <row r="18" spans="1:7" ht="16.5" x14ac:dyDescent="0.25">
      <c r="A18" s="49">
        <v>16</v>
      </c>
      <c r="B18" s="92" t="s">
        <v>718</v>
      </c>
      <c r="C18" s="49" t="s">
        <v>703</v>
      </c>
      <c r="D18" s="49">
        <v>1</v>
      </c>
      <c r="E18" s="50" t="e">
        <f>ROUND(AVERAGE(#REF!),2)</f>
        <v>#REF!</v>
      </c>
      <c r="F18" s="50" t="e">
        <f t="shared" si="0"/>
        <v>#REF!</v>
      </c>
      <c r="G18" s="90"/>
    </row>
    <row r="19" spans="1:7" ht="16.5" x14ac:dyDescent="0.25">
      <c r="A19" s="49">
        <v>17</v>
      </c>
      <c r="B19" s="92" t="s">
        <v>719</v>
      </c>
      <c r="C19" s="49" t="s">
        <v>703</v>
      </c>
      <c r="D19" s="49">
        <v>1</v>
      </c>
      <c r="E19" s="50" t="e">
        <f>ROUND(AVERAGE(#REF!),2)</f>
        <v>#REF!</v>
      </c>
      <c r="F19" s="50" t="e">
        <f t="shared" si="0"/>
        <v>#REF!</v>
      </c>
      <c r="G19" s="90"/>
    </row>
    <row r="20" spans="1:7" ht="16.5" x14ac:dyDescent="0.25">
      <c r="A20" s="49">
        <v>18</v>
      </c>
      <c r="B20" s="92" t="s">
        <v>720</v>
      </c>
      <c r="C20" s="49" t="s">
        <v>703</v>
      </c>
      <c r="D20" s="49">
        <v>4</v>
      </c>
      <c r="E20" s="50" t="e">
        <f>ROUND(AVERAGE(#REF!),2)</f>
        <v>#REF!</v>
      </c>
      <c r="F20" s="50" t="e">
        <f t="shared" si="0"/>
        <v>#REF!</v>
      </c>
      <c r="G20" s="90"/>
    </row>
    <row r="21" spans="1:7" ht="16.5" x14ac:dyDescent="0.25">
      <c r="A21" s="49">
        <v>19</v>
      </c>
      <c r="B21" s="92" t="s">
        <v>721</v>
      </c>
      <c r="C21" s="49" t="s">
        <v>703</v>
      </c>
      <c r="D21" s="49">
        <v>2</v>
      </c>
      <c r="E21" s="50" t="e">
        <f>ROUND(AVERAGE(#REF!),2)</f>
        <v>#REF!</v>
      </c>
      <c r="F21" s="50" t="e">
        <f t="shared" si="0"/>
        <v>#REF!</v>
      </c>
      <c r="G21" s="90"/>
    </row>
    <row r="22" spans="1:7" ht="33" x14ac:dyDescent="0.25">
      <c r="A22" s="49">
        <v>20</v>
      </c>
      <c r="B22" s="92" t="s">
        <v>722</v>
      </c>
      <c r="C22" s="49" t="s">
        <v>703</v>
      </c>
      <c r="D22" s="49">
        <v>2</v>
      </c>
      <c r="E22" s="50" t="e">
        <f>ROUND(AVERAGE(#REF!),2)</f>
        <v>#REF!</v>
      </c>
      <c r="F22" s="50" t="e">
        <f t="shared" si="0"/>
        <v>#REF!</v>
      </c>
      <c r="G22" s="90"/>
    </row>
    <row r="23" spans="1:7" ht="16.5" x14ac:dyDescent="0.25">
      <c r="A23" s="49">
        <v>21</v>
      </c>
      <c r="B23" s="92" t="s">
        <v>723</v>
      </c>
      <c r="C23" s="49" t="s">
        <v>703</v>
      </c>
      <c r="D23" s="49">
        <v>1</v>
      </c>
      <c r="E23" s="50" t="e">
        <f>ROUND(AVERAGE(#REF!),2)</f>
        <v>#REF!</v>
      </c>
      <c r="F23" s="50" t="e">
        <f t="shared" si="0"/>
        <v>#REF!</v>
      </c>
      <c r="G23" s="90"/>
    </row>
    <row r="24" spans="1:7" ht="16.5" x14ac:dyDescent="0.25">
      <c r="A24" s="49">
        <v>22</v>
      </c>
      <c r="B24" s="92" t="s">
        <v>724</v>
      </c>
      <c r="C24" s="49" t="s">
        <v>703</v>
      </c>
      <c r="D24" s="49">
        <v>15</v>
      </c>
      <c r="E24" s="50" t="e">
        <f>ROUND(AVERAGE(#REF!),2)</f>
        <v>#REF!</v>
      </c>
      <c r="F24" s="50" t="e">
        <f t="shared" si="0"/>
        <v>#REF!</v>
      </c>
      <c r="G24" s="90"/>
    </row>
    <row r="25" spans="1:7" ht="33" x14ac:dyDescent="0.25">
      <c r="A25" s="49">
        <v>23</v>
      </c>
      <c r="B25" s="92" t="s">
        <v>725</v>
      </c>
      <c r="C25" s="49" t="s">
        <v>703</v>
      </c>
      <c r="D25" s="49">
        <v>6</v>
      </c>
      <c r="E25" s="50" t="e">
        <f>ROUND(AVERAGE(#REF!),2)</f>
        <v>#REF!</v>
      </c>
      <c r="F25" s="50" t="e">
        <f t="shared" si="0"/>
        <v>#REF!</v>
      </c>
      <c r="G25" s="90"/>
    </row>
    <row r="26" spans="1:7" ht="16.5" x14ac:dyDescent="0.25">
      <c r="A26" s="49">
        <v>24</v>
      </c>
      <c r="B26" s="92" t="s">
        <v>726</v>
      </c>
      <c r="C26" s="49" t="s">
        <v>703</v>
      </c>
      <c r="D26" s="49">
        <v>5</v>
      </c>
      <c r="E26" s="50" t="e">
        <f>ROUND(AVERAGE(#REF!),2)</f>
        <v>#REF!</v>
      </c>
      <c r="F26" s="50" t="e">
        <f t="shared" si="0"/>
        <v>#REF!</v>
      </c>
      <c r="G26" s="90"/>
    </row>
    <row r="27" spans="1:7" ht="16.5" x14ac:dyDescent="0.25">
      <c r="A27" s="49">
        <v>25</v>
      </c>
      <c r="B27" s="92" t="s">
        <v>727</v>
      </c>
      <c r="C27" s="49" t="s">
        <v>703</v>
      </c>
      <c r="D27" s="49">
        <v>1</v>
      </c>
      <c r="E27" s="50" t="e">
        <f>ROUND(AVERAGE(#REF!),2)</f>
        <v>#REF!</v>
      </c>
      <c r="F27" s="50" t="e">
        <f t="shared" si="0"/>
        <v>#REF!</v>
      </c>
      <c r="G27" s="90"/>
    </row>
    <row r="28" spans="1:7" ht="16.5" x14ac:dyDescent="0.25">
      <c r="A28" s="49">
        <v>26</v>
      </c>
      <c r="B28" s="92" t="s">
        <v>728</v>
      </c>
      <c r="C28" s="49" t="s">
        <v>703</v>
      </c>
      <c r="D28" s="49">
        <v>2</v>
      </c>
      <c r="E28" s="50" t="e">
        <f>ROUND(AVERAGE(#REF!),2)</f>
        <v>#REF!</v>
      </c>
      <c r="F28" s="50" t="e">
        <f t="shared" si="0"/>
        <v>#REF!</v>
      </c>
      <c r="G28" s="90"/>
    </row>
    <row r="29" spans="1:7" ht="16.5" x14ac:dyDescent="0.25">
      <c r="A29" s="49">
        <v>27</v>
      </c>
      <c r="B29" s="92" t="s">
        <v>729</v>
      </c>
      <c r="C29" s="49" t="s">
        <v>703</v>
      </c>
      <c r="D29" s="49">
        <v>2</v>
      </c>
      <c r="E29" s="50" t="e">
        <f>ROUND(AVERAGE(#REF!),2)</f>
        <v>#REF!</v>
      </c>
      <c r="F29" s="50" t="e">
        <f t="shared" si="0"/>
        <v>#REF!</v>
      </c>
      <c r="G29" s="90"/>
    </row>
    <row r="30" spans="1:7" ht="33" x14ac:dyDescent="0.25">
      <c r="A30" s="49">
        <v>28</v>
      </c>
      <c r="B30" s="92" t="s">
        <v>730</v>
      </c>
      <c r="C30" s="49" t="s">
        <v>703</v>
      </c>
      <c r="D30" s="49">
        <v>15</v>
      </c>
      <c r="E30" s="50" t="e">
        <f>ROUND(AVERAGE(#REF!),2)</f>
        <v>#REF!</v>
      </c>
      <c r="F30" s="50" t="e">
        <f t="shared" si="0"/>
        <v>#REF!</v>
      </c>
      <c r="G30" s="90"/>
    </row>
    <row r="31" spans="1:7" ht="16.5" x14ac:dyDescent="0.25">
      <c r="A31" s="93">
        <v>29</v>
      </c>
      <c r="B31" s="94" t="s">
        <v>731</v>
      </c>
      <c r="C31" s="93" t="s">
        <v>703</v>
      </c>
      <c r="D31" s="95">
        <v>2</v>
      </c>
      <c r="E31" s="96" t="e">
        <f>ROUND(AVERAGE(#REF!),2)</f>
        <v>#REF!</v>
      </c>
      <c r="F31" s="50" t="e">
        <f t="shared" si="0"/>
        <v>#REF!</v>
      </c>
      <c r="G31" s="97"/>
    </row>
    <row r="32" spans="1:7" ht="16.5" x14ac:dyDescent="0.25">
      <c r="A32" s="93">
        <v>30</v>
      </c>
      <c r="B32" s="94" t="s">
        <v>732</v>
      </c>
      <c r="C32" s="93" t="s">
        <v>703</v>
      </c>
      <c r="D32" s="95">
        <v>10</v>
      </c>
      <c r="E32" s="96" t="e">
        <f>ROUND(AVERAGE(#REF!),2)</f>
        <v>#REF!</v>
      </c>
      <c r="F32" s="50" t="e">
        <f t="shared" si="0"/>
        <v>#REF!</v>
      </c>
      <c r="G32" s="97"/>
    </row>
    <row r="33" spans="1:7" ht="16.5" x14ac:dyDescent="0.25">
      <c r="A33" s="49">
        <v>31</v>
      </c>
      <c r="B33" s="92" t="s">
        <v>733</v>
      </c>
      <c r="C33" s="49" t="s">
        <v>703</v>
      </c>
      <c r="D33" s="47">
        <v>1</v>
      </c>
      <c r="E33" s="50" t="e">
        <f>ROUND(AVERAGE(#REF!),2)</f>
        <v>#REF!</v>
      </c>
      <c r="F33" s="50" t="e">
        <f t="shared" si="0"/>
        <v>#REF!</v>
      </c>
      <c r="G33" s="90"/>
    </row>
    <row r="34" spans="1:7" ht="16.5" x14ac:dyDescent="0.25">
      <c r="A34" s="49">
        <v>32</v>
      </c>
      <c r="B34" s="92" t="s">
        <v>734</v>
      </c>
      <c r="C34" s="49" t="s">
        <v>703</v>
      </c>
      <c r="D34" s="47">
        <v>3</v>
      </c>
      <c r="E34" s="50" t="e">
        <f>ROUND(AVERAGE(#REF!),2)</f>
        <v>#REF!</v>
      </c>
      <c r="F34" s="50" t="e">
        <f t="shared" si="0"/>
        <v>#REF!</v>
      </c>
      <c r="G34" s="90"/>
    </row>
    <row r="35" spans="1:7" ht="16.5" x14ac:dyDescent="0.25">
      <c r="A35" s="49">
        <v>33</v>
      </c>
      <c r="B35" s="92" t="s">
        <v>735</v>
      </c>
      <c r="C35" s="49" t="s">
        <v>703</v>
      </c>
      <c r="D35" s="47">
        <v>1</v>
      </c>
      <c r="E35" s="50" t="e">
        <f>ROUND(AVERAGE(#REF!),2)</f>
        <v>#REF!</v>
      </c>
      <c r="F35" s="50" t="e">
        <f t="shared" ref="F35:F66" si="1">ROUND(PRODUCT(D35,E35),2)</f>
        <v>#REF!</v>
      </c>
      <c r="G35" s="90"/>
    </row>
    <row r="36" spans="1:7" ht="33" x14ac:dyDescent="0.25">
      <c r="A36" s="49">
        <v>34</v>
      </c>
      <c r="B36" s="92" t="s">
        <v>736</v>
      </c>
      <c r="C36" s="49" t="s">
        <v>703</v>
      </c>
      <c r="D36" s="47">
        <v>1</v>
      </c>
      <c r="E36" s="50" t="e">
        <f>ROUND(AVERAGE(#REF!),2)</f>
        <v>#REF!</v>
      </c>
      <c r="F36" s="50" t="e">
        <f t="shared" si="1"/>
        <v>#REF!</v>
      </c>
      <c r="G36" s="90"/>
    </row>
    <row r="37" spans="1:7" ht="16.5" x14ac:dyDescent="0.25">
      <c r="A37" s="49">
        <v>35</v>
      </c>
      <c r="B37" s="92" t="s">
        <v>737</v>
      </c>
      <c r="C37" s="49" t="s">
        <v>703</v>
      </c>
      <c r="D37" s="47">
        <v>1</v>
      </c>
      <c r="E37" s="50" t="e">
        <f>ROUND(AVERAGE(#REF!),2)</f>
        <v>#REF!</v>
      </c>
      <c r="F37" s="50" t="e">
        <f t="shared" si="1"/>
        <v>#REF!</v>
      </c>
      <c r="G37" s="90"/>
    </row>
    <row r="38" spans="1:7" ht="16.5" x14ac:dyDescent="0.25">
      <c r="A38" s="49">
        <v>36</v>
      </c>
      <c r="B38" s="92" t="s">
        <v>738</v>
      </c>
      <c r="C38" s="49" t="s">
        <v>703</v>
      </c>
      <c r="D38" s="47">
        <v>1</v>
      </c>
      <c r="E38" s="50" t="e">
        <f>ROUND(AVERAGE(#REF!),2)</f>
        <v>#REF!</v>
      </c>
      <c r="F38" s="50" t="e">
        <f t="shared" si="1"/>
        <v>#REF!</v>
      </c>
      <c r="G38" s="90"/>
    </row>
    <row r="39" spans="1:7" ht="16.5" x14ac:dyDescent="0.25">
      <c r="A39" s="49">
        <v>37</v>
      </c>
      <c r="B39" s="92" t="s">
        <v>739</v>
      </c>
      <c r="C39" s="49" t="s">
        <v>703</v>
      </c>
      <c r="D39" s="49">
        <v>1</v>
      </c>
      <c r="E39" s="50" t="e">
        <f>ROUND(AVERAGE(#REF!),2)</f>
        <v>#REF!</v>
      </c>
      <c r="F39" s="50" t="e">
        <f t="shared" si="1"/>
        <v>#REF!</v>
      </c>
      <c r="G39" s="90"/>
    </row>
    <row r="40" spans="1:7" ht="16.5" x14ac:dyDescent="0.25">
      <c r="A40" s="93">
        <v>38</v>
      </c>
      <c r="B40" s="94" t="s">
        <v>740</v>
      </c>
      <c r="C40" s="93" t="s">
        <v>703</v>
      </c>
      <c r="D40" s="93">
        <v>1</v>
      </c>
      <c r="E40" s="96" t="e">
        <f>ROUND(AVERAGE(#REF!),2)</f>
        <v>#REF!</v>
      </c>
      <c r="F40" s="50" t="e">
        <f t="shared" si="1"/>
        <v>#REF!</v>
      </c>
      <c r="G40" s="97"/>
    </row>
    <row r="41" spans="1:7" ht="16.5" x14ac:dyDescent="0.25">
      <c r="A41" s="49">
        <v>39</v>
      </c>
      <c r="B41" s="92" t="s">
        <v>741</v>
      </c>
      <c r="C41" s="49" t="s">
        <v>703</v>
      </c>
      <c r="D41" s="49">
        <v>6</v>
      </c>
      <c r="E41" s="50" t="e">
        <f>ROUND(AVERAGE(#REF!),2)</f>
        <v>#REF!</v>
      </c>
      <c r="F41" s="50" t="e">
        <f t="shared" si="1"/>
        <v>#REF!</v>
      </c>
      <c r="G41" s="90"/>
    </row>
    <row r="42" spans="1:7" ht="16.5" x14ac:dyDescent="0.25">
      <c r="A42" s="49">
        <v>40</v>
      </c>
      <c r="B42" s="92" t="s">
        <v>742</v>
      </c>
      <c r="C42" s="49" t="s">
        <v>703</v>
      </c>
      <c r="D42" s="49">
        <v>2</v>
      </c>
      <c r="E42" s="50" t="e">
        <f>ROUND(AVERAGE(#REF!),2)</f>
        <v>#REF!</v>
      </c>
      <c r="F42" s="50" t="e">
        <f t="shared" si="1"/>
        <v>#REF!</v>
      </c>
      <c r="G42" s="90"/>
    </row>
    <row r="43" spans="1:7" ht="16.5" x14ac:dyDescent="0.25">
      <c r="A43" s="49">
        <v>41</v>
      </c>
      <c r="B43" s="92" t="s">
        <v>743</v>
      </c>
      <c r="C43" s="49" t="s">
        <v>703</v>
      </c>
      <c r="D43" s="49">
        <v>2</v>
      </c>
      <c r="E43" s="50" t="e">
        <f>ROUND(AVERAGE(#REF!),2)</f>
        <v>#REF!</v>
      </c>
      <c r="F43" s="50" t="e">
        <f t="shared" si="1"/>
        <v>#REF!</v>
      </c>
      <c r="G43" s="90"/>
    </row>
    <row r="44" spans="1:7" ht="33" x14ac:dyDescent="0.25">
      <c r="A44" s="49">
        <v>42</v>
      </c>
      <c r="B44" s="92" t="s">
        <v>744</v>
      </c>
      <c r="C44" s="49" t="s">
        <v>703</v>
      </c>
      <c r="D44" s="49">
        <v>2</v>
      </c>
      <c r="E44" s="50" t="e">
        <f>ROUND(AVERAGE(#REF!),2)</f>
        <v>#REF!</v>
      </c>
      <c r="F44" s="50" t="e">
        <f t="shared" si="1"/>
        <v>#REF!</v>
      </c>
      <c r="G44" s="90"/>
    </row>
    <row r="45" spans="1:7" ht="16.5" x14ac:dyDescent="0.25">
      <c r="A45" s="49">
        <v>43</v>
      </c>
      <c r="B45" s="92" t="s">
        <v>745</v>
      </c>
      <c r="C45" s="49" t="s">
        <v>703</v>
      </c>
      <c r="D45" s="49">
        <v>2</v>
      </c>
      <c r="E45" s="50" t="e">
        <f>ROUND(AVERAGE(#REF!),2)</f>
        <v>#REF!</v>
      </c>
      <c r="F45" s="50" t="e">
        <f t="shared" si="1"/>
        <v>#REF!</v>
      </c>
      <c r="G45" s="90"/>
    </row>
    <row r="46" spans="1:7" ht="16.5" x14ac:dyDescent="0.25">
      <c r="A46" s="49">
        <v>44</v>
      </c>
      <c r="B46" s="92" t="s">
        <v>746</v>
      </c>
      <c r="C46" s="49" t="s">
        <v>703</v>
      </c>
      <c r="D46" s="49">
        <v>3</v>
      </c>
      <c r="E46" s="50" t="e">
        <f>ROUND(AVERAGE(#REF!),2)</f>
        <v>#REF!</v>
      </c>
      <c r="F46" s="50" t="e">
        <f t="shared" si="1"/>
        <v>#REF!</v>
      </c>
      <c r="G46" s="90"/>
    </row>
    <row r="47" spans="1:7" ht="16.5" x14ac:dyDescent="0.25">
      <c r="A47" s="49">
        <v>45</v>
      </c>
      <c r="B47" s="92" t="s">
        <v>747</v>
      </c>
      <c r="C47" s="49" t="s">
        <v>703</v>
      </c>
      <c r="D47" s="49">
        <v>3</v>
      </c>
      <c r="E47" s="50" t="e">
        <f>ROUND(AVERAGE(#REF!),2)</f>
        <v>#REF!</v>
      </c>
      <c r="F47" s="50" t="e">
        <f t="shared" si="1"/>
        <v>#REF!</v>
      </c>
      <c r="G47" s="90"/>
    </row>
    <row r="48" spans="1:7" ht="33" x14ac:dyDescent="0.25">
      <c r="A48" s="49">
        <v>46</v>
      </c>
      <c r="B48" s="92" t="s">
        <v>748</v>
      </c>
      <c r="C48" s="49" t="s">
        <v>703</v>
      </c>
      <c r="D48" s="49">
        <v>5</v>
      </c>
      <c r="E48" s="50" t="e">
        <f>ROUND(AVERAGE(#REF!),2)</f>
        <v>#REF!</v>
      </c>
      <c r="F48" s="50" t="e">
        <f t="shared" si="1"/>
        <v>#REF!</v>
      </c>
      <c r="G48" s="90"/>
    </row>
    <row r="49" spans="1:7" ht="16.5" x14ac:dyDescent="0.25">
      <c r="A49" s="49">
        <v>47</v>
      </c>
      <c r="B49" s="92" t="s">
        <v>749</v>
      </c>
      <c r="C49" s="49" t="s">
        <v>703</v>
      </c>
      <c r="D49" s="49">
        <v>2</v>
      </c>
      <c r="E49" s="50" t="e">
        <f>ROUND(AVERAGE(#REF!),2)</f>
        <v>#REF!</v>
      </c>
      <c r="F49" s="50" t="e">
        <f t="shared" si="1"/>
        <v>#REF!</v>
      </c>
      <c r="G49" s="90"/>
    </row>
    <row r="50" spans="1:7" ht="16.5" x14ac:dyDescent="0.25">
      <c r="A50" s="49">
        <v>48</v>
      </c>
      <c r="B50" s="92" t="s">
        <v>750</v>
      </c>
      <c r="C50" s="49" t="s">
        <v>703</v>
      </c>
      <c r="D50" s="49">
        <v>2</v>
      </c>
      <c r="E50" s="50" t="e">
        <f>ROUND(AVERAGE(#REF!),2)</f>
        <v>#REF!</v>
      </c>
      <c r="F50" s="50" t="e">
        <f t="shared" si="1"/>
        <v>#REF!</v>
      </c>
      <c r="G50" s="90"/>
    </row>
    <row r="51" spans="1:7" ht="16.5" x14ac:dyDescent="0.25">
      <c r="A51" s="49">
        <v>49</v>
      </c>
      <c r="B51" s="92" t="s">
        <v>751</v>
      </c>
      <c r="C51" s="49" t="s">
        <v>703</v>
      </c>
      <c r="D51" s="49">
        <v>2</v>
      </c>
      <c r="E51" s="50" t="e">
        <f>ROUND(AVERAGE(#REF!),2)</f>
        <v>#REF!</v>
      </c>
      <c r="F51" s="50" t="e">
        <f t="shared" si="1"/>
        <v>#REF!</v>
      </c>
      <c r="G51" s="90"/>
    </row>
    <row r="52" spans="1:7" ht="16.5" x14ac:dyDescent="0.25">
      <c r="A52" s="49">
        <v>50</v>
      </c>
      <c r="B52" s="92" t="s">
        <v>752</v>
      </c>
      <c r="C52" s="49" t="s">
        <v>703</v>
      </c>
      <c r="D52" s="49">
        <v>1</v>
      </c>
      <c r="E52" s="50" t="e">
        <f>ROUND(AVERAGE(#REF!),2)</f>
        <v>#REF!</v>
      </c>
      <c r="F52" s="50" t="e">
        <f t="shared" si="1"/>
        <v>#REF!</v>
      </c>
      <c r="G52" s="90"/>
    </row>
    <row r="53" spans="1:7" ht="16.5" x14ac:dyDescent="0.25">
      <c r="A53" s="49">
        <v>51</v>
      </c>
      <c r="B53" s="92" t="s">
        <v>753</v>
      </c>
      <c r="C53" s="49" t="s">
        <v>703</v>
      </c>
      <c r="D53" s="49">
        <v>2</v>
      </c>
      <c r="E53" s="50" t="e">
        <f>ROUND(AVERAGE(#REF!),2)</f>
        <v>#REF!</v>
      </c>
      <c r="F53" s="50" t="e">
        <f t="shared" si="1"/>
        <v>#REF!</v>
      </c>
      <c r="G53" s="90"/>
    </row>
    <row r="54" spans="1:7" ht="33" x14ac:dyDescent="0.25">
      <c r="A54" s="93">
        <v>52</v>
      </c>
      <c r="B54" s="94" t="s">
        <v>754</v>
      </c>
      <c r="C54" s="93" t="s">
        <v>703</v>
      </c>
      <c r="D54" s="93">
        <v>1</v>
      </c>
      <c r="E54" s="96" t="e">
        <f>ROUND(AVERAGE(#REF!),2)</f>
        <v>#REF!</v>
      </c>
      <c r="F54" s="50" t="e">
        <f t="shared" si="1"/>
        <v>#REF!</v>
      </c>
      <c r="G54" s="97"/>
    </row>
    <row r="55" spans="1:7" ht="16.5" x14ac:dyDescent="0.25">
      <c r="A55" s="49">
        <v>53</v>
      </c>
      <c r="B55" s="92" t="s">
        <v>755</v>
      </c>
      <c r="C55" s="49" t="s">
        <v>703</v>
      </c>
      <c r="D55" s="49">
        <v>4</v>
      </c>
      <c r="E55" s="50" t="e">
        <f>ROUND(AVERAGE(#REF!),2)</f>
        <v>#REF!</v>
      </c>
      <c r="F55" s="50" t="e">
        <f t="shared" si="1"/>
        <v>#REF!</v>
      </c>
      <c r="G55" s="90"/>
    </row>
    <row r="56" spans="1:7" ht="16.5" x14ac:dyDescent="0.25">
      <c r="A56" s="49">
        <v>54</v>
      </c>
      <c r="B56" s="92" t="s">
        <v>756</v>
      </c>
      <c r="C56" s="49" t="s">
        <v>703</v>
      </c>
      <c r="D56" s="49">
        <v>2</v>
      </c>
      <c r="E56" s="50" t="e">
        <f>ROUND(AVERAGE(#REF!),2)</f>
        <v>#REF!</v>
      </c>
      <c r="F56" s="50" t="e">
        <f t="shared" si="1"/>
        <v>#REF!</v>
      </c>
      <c r="G56" s="90"/>
    </row>
    <row r="57" spans="1:7" ht="16.5" x14ac:dyDescent="0.25">
      <c r="A57" s="49">
        <v>55</v>
      </c>
      <c r="B57" s="92" t="s">
        <v>757</v>
      </c>
      <c r="C57" s="49" t="s">
        <v>703</v>
      </c>
      <c r="D57" s="49">
        <v>2</v>
      </c>
      <c r="E57" s="50" t="e">
        <f>ROUND(AVERAGE(#REF!),2)</f>
        <v>#REF!</v>
      </c>
      <c r="F57" s="50" t="e">
        <f t="shared" si="1"/>
        <v>#REF!</v>
      </c>
      <c r="G57" s="90"/>
    </row>
    <row r="58" spans="1:7" ht="16.5" x14ac:dyDescent="0.25">
      <c r="A58" s="49">
        <v>56</v>
      </c>
      <c r="B58" s="92" t="s">
        <v>758</v>
      </c>
      <c r="C58" s="49" t="s">
        <v>703</v>
      </c>
      <c r="D58" s="49">
        <v>2</v>
      </c>
      <c r="E58" s="50" t="e">
        <f>ROUND(AVERAGE(#REF!),2)</f>
        <v>#REF!</v>
      </c>
      <c r="F58" s="50" t="e">
        <f t="shared" si="1"/>
        <v>#REF!</v>
      </c>
      <c r="G58" s="90"/>
    </row>
    <row r="59" spans="1:7" ht="16.5" x14ac:dyDescent="0.25">
      <c r="A59" s="49">
        <v>57</v>
      </c>
      <c r="B59" s="92" t="s">
        <v>759</v>
      </c>
      <c r="C59" s="49" t="s">
        <v>703</v>
      </c>
      <c r="D59" s="49">
        <v>4</v>
      </c>
      <c r="E59" s="50" t="e">
        <f>ROUND(AVERAGE(#REF!),2)</f>
        <v>#REF!</v>
      </c>
      <c r="F59" s="50" t="e">
        <f t="shared" si="1"/>
        <v>#REF!</v>
      </c>
      <c r="G59" s="90"/>
    </row>
    <row r="60" spans="1:7" ht="16.5" x14ac:dyDescent="0.25">
      <c r="A60" s="49">
        <v>58</v>
      </c>
      <c r="B60" s="92" t="s">
        <v>760</v>
      </c>
      <c r="C60" s="49" t="s">
        <v>703</v>
      </c>
      <c r="D60" s="47">
        <v>1</v>
      </c>
      <c r="E60" s="50" t="e">
        <f>ROUND(AVERAGE(#REF!),2)</f>
        <v>#REF!</v>
      </c>
      <c r="F60" s="50" t="e">
        <f t="shared" si="1"/>
        <v>#REF!</v>
      </c>
      <c r="G60" s="90"/>
    </row>
    <row r="61" spans="1:7" ht="16.5" x14ac:dyDescent="0.25">
      <c r="A61" s="49">
        <v>59</v>
      </c>
      <c r="B61" s="92" t="s">
        <v>761</v>
      </c>
      <c r="C61" s="49" t="s">
        <v>703</v>
      </c>
      <c r="D61" s="49">
        <v>2</v>
      </c>
      <c r="E61" s="50" t="e">
        <f>ROUND(AVERAGE(#REF!),2)</f>
        <v>#REF!</v>
      </c>
      <c r="F61" s="50" t="e">
        <f t="shared" si="1"/>
        <v>#REF!</v>
      </c>
      <c r="G61" s="90"/>
    </row>
    <row r="62" spans="1:7" ht="16.5" x14ac:dyDescent="0.25">
      <c r="A62" s="49">
        <v>60</v>
      </c>
      <c r="B62" s="92" t="s">
        <v>762</v>
      </c>
      <c r="C62" s="49" t="s">
        <v>703</v>
      </c>
      <c r="D62" s="49">
        <v>5</v>
      </c>
      <c r="E62" s="50" t="e">
        <f>ROUND(AVERAGE(#REF!),2)</f>
        <v>#REF!</v>
      </c>
      <c r="F62" s="50" t="e">
        <f t="shared" si="1"/>
        <v>#REF!</v>
      </c>
      <c r="G62" s="90"/>
    </row>
    <row r="63" spans="1:7" ht="16.5" x14ac:dyDescent="0.25">
      <c r="A63" s="98"/>
      <c r="B63" s="99"/>
      <c r="C63" s="99"/>
      <c r="D63" s="100"/>
      <c r="E63" s="82"/>
      <c r="F63" s="101" t="e">
        <f>ROUND(SUM(F3:F62),2)</f>
        <v>#REF!</v>
      </c>
      <c r="G63" s="90"/>
    </row>
    <row r="64" spans="1:7" ht="16.5" x14ac:dyDescent="0.25">
      <c r="A64" s="90"/>
      <c r="B64" s="90"/>
      <c r="C64" s="90"/>
      <c r="D64" s="90"/>
      <c r="E64" s="90"/>
      <c r="F64" s="90"/>
      <c r="G64" s="90"/>
    </row>
  </sheetData>
  <mergeCells count="1">
    <mergeCell ref="A1:F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election activeCell="M3" sqref="M3"/>
    </sheetView>
  </sheetViews>
  <sheetFormatPr defaultRowHeight="15" x14ac:dyDescent="0.25"/>
  <cols>
    <col min="2" max="2" width="50.28515625" customWidth="1"/>
    <col min="6" max="6" width="10" customWidth="1"/>
    <col min="7" max="7" width="11.5703125" bestFit="1" customWidth="1"/>
  </cols>
  <sheetData>
    <row r="1" spans="1:7" ht="16.5" x14ac:dyDescent="0.25">
      <c r="A1" s="238" t="s">
        <v>763</v>
      </c>
      <c r="B1" s="239"/>
      <c r="C1" s="239"/>
      <c r="D1" s="239"/>
      <c r="E1" s="239"/>
      <c r="F1" s="239"/>
      <c r="G1" s="239"/>
    </row>
    <row r="2" spans="1:7" ht="33" x14ac:dyDescent="0.25">
      <c r="A2" s="83" t="s">
        <v>104</v>
      </c>
      <c r="B2" s="83" t="s">
        <v>105</v>
      </c>
      <c r="C2" s="83" t="s">
        <v>106</v>
      </c>
      <c r="D2" s="83" t="s">
        <v>107</v>
      </c>
      <c r="E2" s="84" t="s">
        <v>108</v>
      </c>
      <c r="F2" s="85" t="s">
        <v>873</v>
      </c>
      <c r="G2" s="85" t="s">
        <v>102</v>
      </c>
    </row>
    <row r="3" spans="1:7" ht="132" x14ac:dyDescent="0.25">
      <c r="A3" s="95">
        <v>1</v>
      </c>
      <c r="B3" s="103" t="s">
        <v>764</v>
      </c>
      <c r="C3" s="47" t="s">
        <v>765</v>
      </c>
      <c r="D3" s="49" t="s">
        <v>276</v>
      </c>
      <c r="E3" s="49">
        <v>1</v>
      </c>
      <c r="F3" s="50" t="e">
        <f>ROUND(AVERAGE(#REF!),2)</f>
        <v>#REF!</v>
      </c>
      <c r="G3" s="96" t="e">
        <f t="shared" ref="G3:G21" si="0">PRODUCT(E3,F3)</f>
        <v>#REF!</v>
      </c>
    </row>
    <row r="4" spans="1:7" ht="66" x14ac:dyDescent="0.25">
      <c r="A4" s="95">
        <v>2</v>
      </c>
      <c r="B4" s="104" t="s">
        <v>766</v>
      </c>
      <c r="C4" s="47" t="s">
        <v>767</v>
      </c>
      <c r="D4" s="49" t="s">
        <v>276</v>
      </c>
      <c r="E4" s="49">
        <v>2</v>
      </c>
      <c r="F4" s="50" t="e">
        <f>ROUND(AVERAGE(#REF!),2)</f>
        <v>#REF!</v>
      </c>
      <c r="G4" s="96" t="e">
        <f t="shared" si="0"/>
        <v>#REF!</v>
      </c>
    </row>
    <row r="5" spans="1:7" ht="33" x14ac:dyDescent="0.25">
      <c r="A5" s="95">
        <v>3</v>
      </c>
      <c r="B5" s="104" t="s">
        <v>768</v>
      </c>
      <c r="C5" s="47" t="s">
        <v>769</v>
      </c>
      <c r="D5" s="49" t="s">
        <v>276</v>
      </c>
      <c r="E5" s="49">
        <v>1</v>
      </c>
      <c r="F5" s="50" t="e">
        <f>ROUND(AVERAGE(#REF!),2)</f>
        <v>#REF!</v>
      </c>
      <c r="G5" s="96" t="e">
        <f t="shared" si="0"/>
        <v>#REF!</v>
      </c>
    </row>
    <row r="6" spans="1:7" ht="16.5" x14ac:dyDescent="0.25">
      <c r="A6" s="95">
        <v>4</v>
      </c>
      <c r="B6" s="104" t="s">
        <v>770</v>
      </c>
      <c r="C6" s="47" t="s">
        <v>771</v>
      </c>
      <c r="D6" s="49" t="s">
        <v>276</v>
      </c>
      <c r="E6" s="49">
        <v>1</v>
      </c>
      <c r="F6" s="50" t="e">
        <f>ROUND(AVERAGE(#REF!),2)</f>
        <v>#REF!</v>
      </c>
      <c r="G6" s="96" t="e">
        <f t="shared" si="0"/>
        <v>#REF!</v>
      </c>
    </row>
    <row r="7" spans="1:7" ht="33" x14ac:dyDescent="0.25">
      <c r="A7" s="95">
        <v>5</v>
      </c>
      <c r="B7" s="104" t="s">
        <v>772</v>
      </c>
      <c r="C7" s="47" t="s">
        <v>773</v>
      </c>
      <c r="D7" s="49" t="s">
        <v>276</v>
      </c>
      <c r="E7" s="49">
        <v>1</v>
      </c>
      <c r="F7" s="50" t="e">
        <f>ROUND(AVERAGE(#REF!),2)</f>
        <v>#REF!</v>
      </c>
      <c r="G7" s="96" t="e">
        <f t="shared" si="0"/>
        <v>#REF!</v>
      </c>
    </row>
    <row r="8" spans="1:7" ht="66" x14ac:dyDescent="0.25">
      <c r="A8" s="95">
        <v>6</v>
      </c>
      <c r="B8" s="104" t="s">
        <v>774</v>
      </c>
      <c r="C8" s="47" t="s">
        <v>775</v>
      </c>
      <c r="D8" s="49" t="s">
        <v>276</v>
      </c>
      <c r="E8" s="49">
        <v>2</v>
      </c>
      <c r="F8" s="50" t="e">
        <f>ROUND(AVERAGE(#REF!),2)</f>
        <v>#REF!</v>
      </c>
      <c r="G8" s="96" t="e">
        <f t="shared" si="0"/>
        <v>#REF!</v>
      </c>
    </row>
    <row r="9" spans="1:7" ht="33" x14ac:dyDescent="0.25">
      <c r="A9" s="95">
        <v>7</v>
      </c>
      <c r="B9" s="104" t="s">
        <v>776</v>
      </c>
      <c r="C9" s="47" t="s">
        <v>777</v>
      </c>
      <c r="D9" s="49" t="s">
        <v>276</v>
      </c>
      <c r="E9" s="49">
        <v>2</v>
      </c>
      <c r="F9" s="50" t="e">
        <f>ROUND(AVERAGE(#REF!),2)</f>
        <v>#REF!</v>
      </c>
      <c r="G9" s="96" t="e">
        <f t="shared" si="0"/>
        <v>#REF!</v>
      </c>
    </row>
    <row r="10" spans="1:7" ht="33" x14ac:dyDescent="0.25">
      <c r="A10" s="95">
        <v>8</v>
      </c>
      <c r="B10" s="104" t="s">
        <v>778</v>
      </c>
      <c r="C10" s="47" t="s">
        <v>771</v>
      </c>
      <c r="D10" s="49" t="s">
        <v>276</v>
      </c>
      <c r="E10" s="49">
        <v>1</v>
      </c>
      <c r="F10" s="50" t="e">
        <f>ROUND(AVERAGE(#REF!),2)</f>
        <v>#REF!</v>
      </c>
      <c r="G10" s="96" t="e">
        <f t="shared" si="0"/>
        <v>#REF!</v>
      </c>
    </row>
    <row r="11" spans="1:7" ht="181.5" x14ac:dyDescent="0.25">
      <c r="A11" s="95">
        <v>9</v>
      </c>
      <c r="B11" s="104" t="s">
        <v>779</v>
      </c>
      <c r="C11" s="47" t="s">
        <v>780</v>
      </c>
      <c r="D11" s="49" t="s">
        <v>276</v>
      </c>
      <c r="E11" s="49">
        <v>1</v>
      </c>
      <c r="F11" s="50" t="e">
        <f>ROUND(AVERAGE(#REF!),2)</f>
        <v>#REF!</v>
      </c>
      <c r="G11" s="96" t="e">
        <f t="shared" si="0"/>
        <v>#REF!</v>
      </c>
    </row>
    <row r="12" spans="1:7" ht="33" x14ac:dyDescent="0.25">
      <c r="A12" s="95">
        <v>10</v>
      </c>
      <c r="B12" s="104" t="s">
        <v>781</v>
      </c>
      <c r="C12" s="47" t="s">
        <v>782</v>
      </c>
      <c r="D12" s="49" t="s">
        <v>276</v>
      </c>
      <c r="E12" s="49">
        <v>1</v>
      </c>
      <c r="F12" s="50" t="e">
        <f>ROUND(AVERAGE(#REF!),2)</f>
        <v>#REF!</v>
      </c>
      <c r="G12" s="96" t="e">
        <f t="shared" si="0"/>
        <v>#REF!</v>
      </c>
    </row>
    <row r="13" spans="1:7" ht="33" x14ac:dyDescent="0.25">
      <c r="A13" s="95">
        <v>11</v>
      </c>
      <c r="B13" s="105" t="s">
        <v>783</v>
      </c>
      <c r="C13" s="95" t="s">
        <v>784</v>
      </c>
      <c r="D13" s="49" t="s">
        <v>276</v>
      </c>
      <c r="E13" s="49">
        <v>1</v>
      </c>
      <c r="F13" s="50" t="e">
        <f>ROUND(AVERAGE(#REF!),2)</f>
        <v>#REF!</v>
      </c>
      <c r="G13" s="96" t="e">
        <f t="shared" si="0"/>
        <v>#REF!</v>
      </c>
    </row>
    <row r="14" spans="1:7" ht="33" x14ac:dyDescent="0.25">
      <c r="A14" s="95">
        <v>12</v>
      </c>
      <c r="B14" s="105" t="s">
        <v>785</v>
      </c>
      <c r="C14" s="95" t="s">
        <v>786</v>
      </c>
      <c r="D14" s="49" t="s">
        <v>276</v>
      </c>
      <c r="E14" s="49">
        <v>1</v>
      </c>
      <c r="F14" s="50" t="e">
        <f>ROUND(AVERAGE(#REF!),2)</f>
        <v>#REF!</v>
      </c>
      <c r="G14" s="96" t="e">
        <f t="shared" si="0"/>
        <v>#REF!</v>
      </c>
    </row>
    <row r="15" spans="1:7" ht="132" x14ac:dyDescent="0.25">
      <c r="A15" s="95">
        <v>13</v>
      </c>
      <c r="B15" s="103" t="s">
        <v>787</v>
      </c>
      <c r="C15" s="47" t="s">
        <v>788</v>
      </c>
      <c r="D15" s="49" t="s">
        <v>276</v>
      </c>
      <c r="E15" s="49">
        <v>1</v>
      </c>
      <c r="F15" s="50" t="e">
        <f>ROUND(AVERAGE(#REF!),2)</f>
        <v>#REF!</v>
      </c>
      <c r="G15" s="96" t="e">
        <f t="shared" si="0"/>
        <v>#REF!</v>
      </c>
    </row>
    <row r="16" spans="1:7" ht="132" x14ac:dyDescent="0.25">
      <c r="A16" s="95">
        <v>14</v>
      </c>
      <c r="B16" s="88" t="s">
        <v>789</v>
      </c>
      <c r="C16" s="47" t="s">
        <v>777</v>
      </c>
      <c r="D16" s="49" t="s">
        <v>276</v>
      </c>
      <c r="E16" s="49">
        <v>2</v>
      </c>
      <c r="F16" s="50" t="e">
        <f>ROUND(AVERAGE(#REF!),2)</f>
        <v>#REF!</v>
      </c>
      <c r="G16" s="96" t="e">
        <f t="shared" si="0"/>
        <v>#REF!</v>
      </c>
    </row>
    <row r="17" spans="1:7" ht="16.5" x14ac:dyDescent="0.25">
      <c r="A17" s="95">
        <v>15</v>
      </c>
      <c r="B17" s="106" t="s">
        <v>790</v>
      </c>
      <c r="C17" s="47" t="s">
        <v>791</v>
      </c>
      <c r="D17" s="49" t="s">
        <v>276</v>
      </c>
      <c r="E17" s="49">
        <v>5</v>
      </c>
      <c r="F17" s="50" t="e">
        <f>ROUND(AVERAGE(#REF!),2)</f>
        <v>#REF!</v>
      </c>
      <c r="G17" s="96" t="e">
        <f t="shared" si="0"/>
        <v>#REF!</v>
      </c>
    </row>
    <row r="18" spans="1:7" ht="148.5" x14ac:dyDescent="0.25">
      <c r="A18" s="95">
        <v>16</v>
      </c>
      <c r="B18" s="103" t="s">
        <v>792</v>
      </c>
      <c r="C18" s="47" t="s">
        <v>793</v>
      </c>
      <c r="D18" s="49" t="s">
        <v>276</v>
      </c>
      <c r="E18" s="49">
        <v>2</v>
      </c>
      <c r="F18" s="50" t="e">
        <f>ROUND(AVERAGE(#REF!),2)</f>
        <v>#REF!</v>
      </c>
      <c r="G18" s="96" t="e">
        <f t="shared" si="0"/>
        <v>#REF!</v>
      </c>
    </row>
    <row r="19" spans="1:7" ht="231" x14ac:dyDescent="0.25">
      <c r="A19" s="95">
        <v>17</v>
      </c>
      <c r="B19" s="103" t="s">
        <v>794</v>
      </c>
      <c r="C19" s="47" t="s">
        <v>686</v>
      </c>
      <c r="D19" s="49" t="s">
        <v>276</v>
      </c>
      <c r="E19" s="49">
        <v>1</v>
      </c>
      <c r="F19" s="50" t="e">
        <f>ROUND(AVERAGE(#REF!),2)</f>
        <v>#REF!</v>
      </c>
      <c r="G19" s="96" t="e">
        <f t="shared" si="0"/>
        <v>#REF!</v>
      </c>
    </row>
    <row r="20" spans="1:7" ht="33" x14ac:dyDescent="0.25">
      <c r="A20" s="95">
        <v>18</v>
      </c>
      <c r="B20" s="103" t="s">
        <v>795</v>
      </c>
      <c r="C20" s="47" t="s">
        <v>771</v>
      </c>
      <c r="D20" s="49" t="s">
        <v>276</v>
      </c>
      <c r="E20" s="49">
        <v>1</v>
      </c>
      <c r="F20" s="50" t="e">
        <f>ROUND(AVERAGE(#REF!),2)</f>
        <v>#REF!</v>
      </c>
      <c r="G20" s="96" t="e">
        <f t="shared" si="0"/>
        <v>#REF!</v>
      </c>
    </row>
    <row r="21" spans="1:7" ht="165" x14ac:dyDescent="0.25">
      <c r="A21" s="95">
        <v>19</v>
      </c>
      <c r="B21" s="104" t="s">
        <v>796</v>
      </c>
      <c r="C21" s="47" t="s">
        <v>797</v>
      </c>
      <c r="D21" s="49" t="s">
        <v>276</v>
      </c>
      <c r="E21" s="49">
        <v>1</v>
      </c>
      <c r="F21" s="50" t="e">
        <f>ROUND(AVERAGE(#REF!),2)</f>
        <v>#REF!</v>
      </c>
      <c r="G21" s="96" t="e">
        <f t="shared" si="0"/>
        <v>#REF!</v>
      </c>
    </row>
    <row r="22" spans="1:7" ht="16.5" x14ac:dyDescent="0.25">
      <c r="A22" s="107"/>
      <c r="B22" s="108"/>
      <c r="C22" s="108"/>
      <c r="D22" s="108"/>
      <c r="E22" s="109"/>
      <c r="F22" s="73"/>
      <c r="G22" s="110" t="e">
        <f>SUM(G3:G21)</f>
        <v>#REF!</v>
      </c>
    </row>
    <row r="23" spans="1:7" ht="16.5" x14ac:dyDescent="0.25">
      <c r="A23" s="102"/>
      <c r="B23" s="102"/>
      <c r="C23" s="102"/>
      <c r="D23" s="97"/>
      <c r="E23" s="97"/>
      <c r="F23" s="97"/>
      <c r="G23" s="97"/>
    </row>
    <row r="24" spans="1:7" ht="16.5" x14ac:dyDescent="0.25">
      <c r="A24" s="102"/>
      <c r="B24" s="102"/>
      <c r="C24" s="102"/>
      <c r="D24" s="97"/>
      <c r="E24" s="97"/>
      <c r="F24" s="97"/>
      <c r="G24" s="97"/>
    </row>
    <row r="25" spans="1:7" x14ac:dyDescent="0.25">
      <c r="A25" s="242" t="s">
        <v>798</v>
      </c>
      <c r="B25" s="242"/>
      <c r="C25" s="242"/>
      <c r="D25" s="242"/>
      <c r="E25" s="242"/>
      <c r="F25" s="242"/>
      <c r="G25" s="242"/>
    </row>
    <row r="26" spans="1:7" ht="16.5" x14ac:dyDescent="0.25">
      <c r="A26" s="102"/>
      <c r="B26" s="102"/>
      <c r="C26" s="102"/>
      <c r="D26" s="97"/>
      <c r="E26" s="97"/>
      <c r="F26" s="97"/>
      <c r="G26" s="97"/>
    </row>
    <row r="27" spans="1:7" x14ac:dyDescent="0.25">
      <c r="A27" s="242" t="s">
        <v>799</v>
      </c>
      <c r="B27" s="242"/>
      <c r="C27" s="242"/>
      <c r="D27" s="242"/>
      <c r="E27" s="242"/>
      <c r="F27" s="242"/>
      <c r="G27" s="242"/>
    </row>
    <row r="28" spans="1:7" ht="16.5" x14ac:dyDescent="0.25">
      <c r="A28" s="102"/>
      <c r="B28" s="102"/>
      <c r="C28" s="102"/>
      <c r="D28" s="97"/>
      <c r="E28" s="97"/>
      <c r="F28" s="97"/>
      <c r="G28" s="97"/>
    </row>
  </sheetData>
  <mergeCells count="3">
    <mergeCell ref="A1:G1"/>
    <mergeCell ref="A25:G25"/>
    <mergeCell ref="A27:G27"/>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opLeftCell="A21" workbookViewId="0">
      <selection activeCell="M22" sqref="M22"/>
    </sheetView>
  </sheetViews>
  <sheetFormatPr defaultRowHeight="15" x14ac:dyDescent="0.25"/>
  <cols>
    <col min="2" max="2" width="54.42578125" customWidth="1"/>
    <col min="4" max="4" width="12" customWidth="1"/>
    <col min="5" max="5" width="11.28515625" customWidth="1"/>
    <col min="6" max="6" width="11.140625" customWidth="1"/>
    <col min="7" max="8" width="11.5703125" customWidth="1"/>
    <col min="11" max="11" width="10.28515625" bestFit="1" customWidth="1"/>
  </cols>
  <sheetData>
    <row r="1" spans="1:11" ht="15.75" x14ac:dyDescent="0.25">
      <c r="A1" s="247" t="s">
        <v>800</v>
      </c>
      <c r="B1" s="247"/>
      <c r="C1" s="247"/>
      <c r="D1" s="247"/>
      <c r="E1" s="247"/>
      <c r="F1" s="247"/>
      <c r="G1" s="247"/>
      <c r="H1" s="247"/>
      <c r="I1" s="247"/>
      <c r="J1" s="247"/>
      <c r="K1" s="247"/>
    </row>
    <row r="2" spans="1:11" ht="16.5" thickBot="1" x14ac:dyDescent="0.3">
      <c r="A2" s="248"/>
      <c r="B2" s="248"/>
      <c r="C2" s="248"/>
      <c r="D2" s="248"/>
      <c r="E2" s="248"/>
      <c r="F2" s="248"/>
      <c r="G2" s="248"/>
      <c r="H2" s="248"/>
      <c r="I2" s="248"/>
      <c r="J2" s="248"/>
      <c r="K2" s="248"/>
    </row>
    <row r="3" spans="1:11" ht="25.5" x14ac:dyDescent="0.25">
      <c r="A3" s="111" t="s">
        <v>801</v>
      </c>
      <c r="B3" s="112" t="s">
        <v>90</v>
      </c>
      <c r="C3" s="113" t="s">
        <v>802</v>
      </c>
      <c r="D3" s="113" t="s">
        <v>803</v>
      </c>
      <c r="E3" s="113" t="s">
        <v>804</v>
      </c>
      <c r="F3" s="113" t="s">
        <v>805</v>
      </c>
      <c r="G3" s="113" t="s">
        <v>806</v>
      </c>
      <c r="H3" s="113" t="s">
        <v>807</v>
      </c>
      <c r="I3" s="113" t="s">
        <v>808</v>
      </c>
      <c r="J3" s="113" t="s">
        <v>872</v>
      </c>
      <c r="K3" s="114" t="s">
        <v>102</v>
      </c>
    </row>
    <row r="4" spans="1:11" ht="76.5" x14ac:dyDescent="0.25">
      <c r="A4" s="115">
        <v>1</v>
      </c>
      <c r="B4" s="116" t="s">
        <v>809</v>
      </c>
      <c r="C4" s="117">
        <v>16</v>
      </c>
      <c r="D4" s="118">
        <v>4</v>
      </c>
      <c r="E4" s="118"/>
      <c r="F4" s="118"/>
      <c r="G4" s="118"/>
      <c r="H4" s="118"/>
      <c r="I4" s="117">
        <f>SUM(C4:H4)</f>
        <v>20</v>
      </c>
      <c r="J4" s="119" t="e">
        <f>ROUND(AVERAGE(#REF!),2)</f>
        <v>#REF!</v>
      </c>
      <c r="K4" s="119" t="e">
        <f t="shared" ref="K4:K22" si="0">PRODUCT(J4,I4)</f>
        <v>#REF!</v>
      </c>
    </row>
    <row r="5" spans="1:11" ht="76.5" x14ac:dyDescent="0.25">
      <c r="A5" s="115">
        <v>2</v>
      </c>
      <c r="B5" s="116" t="s">
        <v>810</v>
      </c>
      <c r="C5" s="117">
        <v>16</v>
      </c>
      <c r="D5" s="118"/>
      <c r="E5" s="118"/>
      <c r="F5" s="118"/>
      <c r="G5" s="118">
        <v>6</v>
      </c>
      <c r="H5" s="118">
        <v>8</v>
      </c>
      <c r="I5" s="117">
        <f t="shared" ref="I5:I22" si="1">SUM(C5:H5)</f>
        <v>30</v>
      </c>
      <c r="J5" s="119" t="e">
        <f>ROUND(AVERAGE(#REF!),2)</f>
        <v>#REF!</v>
      </c>
      <c r="K5" s="119" t="e">
        <f t="shared" si="0"/>
        <v>#REF!</v>
      </c>
    </row>
    <row r="6" spans="1:11" x14ac:dyDescent="0.25">
      <c r="A6" s="115">
        <v>3</v>
      </c>
      <c r="B6" s="116" t="s">
        <v>811</v>
      </c>
      <c r="C6" s="117"/>
      <c r="D6" s="118">
        <v>2</v>
      </c>
      <c r="E6" s="118"/>
      <c r="F6" s="118"/>
      <c r="G6" s="118"/>
      <c r="H6" s="118"/>
      <c r="I6" s="117">
        <f t="shared" si="1"/>
        <v>2</v>
      </c>
      <c r="J6" s="119" t="e">
        <f>ROUND(AVERAGE(#REF!),2)</f>
        <v>#REF!</v>
      </c>
      <c r="K6" s="119" t="e">
        <f t="shared" si="0"/>
        <v>#REF!</v>
      </c>
    </row>
    <row r="7" spans="1:11" x14ac:dyDescent="0.25">
      <c r="A7" s="115">
        <v>4</v>
      </c>
      <c r="B7" s="116" t="s">
        <v>812</v>
      </c>
      <c r="C7" s="117"/>
      <c r="D7" s="118"/>
      <c r="E7" s="118"/>
      <c r="F7" s="118"/>
      <c r="G7" s="118"/>
      <c r="H7" s="118"/>
      <c r="I7" s="117">
        <f t="shared" si="1"/>
        <v>0</v>
      </c>
      <c r="J7" s="119" t="e">
        <f>ROUND(AVERAGE(#REF!),2)</f>
        <v>#REF!</v>
      </c>
      <c r="K7" s="119" t="e">
        <f t="shared" si="0"/>
        <v>#REF!</v>
      </c>
    </row>
    <row r="8" spans="1:11" ht="25.5" x14ac:dyDescent="0.25">
      <c r="A8" s="115">
        <v>5</v>
      </c>
      <c r="B8" s="116" t="s">
        <v>813</v>
      </c>
      <c r="C8" s="117"/>
      <c r="D8" s="118">
        <v>2</v>
      </c>
      <c r="E8" s="118"/>
      <c r="F8" s="118"/>
      <c r="G8" s="118"/>
      <c r="H8" s="118"/>
      <c r="I8" s="117">
        <f t="shared" si="1"/>
        <v>2</v>
      </c>
      <c r="J8" s="119" t="e">
        <f>ROUND(AVERAGE(#REF!),2)</f>
        <v>#REF!</v>
      </c>
      <c r="K8" s="119" t="e">
        <f t="shared" si="0"/>
        <v>#REF!</v>
      </c>
    </row>
    <row r="9" spans="1:11" ht="25.5" x14ac:dyDescent="0.25">
      <c r="A9" s="115">
        <v>6</v>
      </c>
      <c r="B9" s="116" t="s">
        <v>814</v>
      </c>
      <c r="C9" s="117"/>
      <c r="D9" s="118">
        <v>2</v>
      </c>
      <c r="E9" s="118"/>
      <c r="F9" s="118"/>
      <c r="G9" s="118"/>
      <c r="H9" s="118"/>
      <c r="I9" s="117">
        <f t="shared" si="1"/>
        <v>2</v>
      </c>
      <c r="J9" s="119" t="e">
        <f>ROUND(AVERAGE(#REF!),2)</f>
        <v>#REF!</v>
      </c>
      <c r="K9" s="119" t="e">
        <f t="shared" si="0"/>
        <v>#REF!</v>
      </c>
    </row>
    <row r="10" spans="1:11" ht="76.5" x14ac:dyDescent="0.25">
      <c r="A10" s="115">
        <v>7</v>
      </c>
      <c r="B10" s="116" t="s">
        <v>815</v>
      </c>
      <c r="C10" s="117"/>
      <c r="D10" s="118"/>
      <c r="E10" s="118"/>
      <c r="F10" s="118"/>
      <c r="G10" s="118">
        <v>3</v>
      </c>
      <c r="H10" s="118"/>
      <c r="I10" s="117">
        <f t="shared" si="1"/>
        <v>3</v>
      </c>
      <c r="J10" s="119" t="e">
        <f>ROUND(AVERAGE(#REF!),2)</f>
        <v>#REF!</v>
      </c>
      <c r="K10" s="119" t="e">
        <f t="shared" si="0"/>
        <v>#REF!</v>
      </c>
    </row>
    <row r="11" spans="1:11" ht="76.5" x14ac:dyDescent="0.25">
      <c r="A11" s="115">
        <v>8</v>
      </c>
      <c r="B11" s="120" t="s">
        <v>816</v>
      </c>
      <c r="C11" s="117">
        <v>16</v>
      </c>
      <c r="D11" s="121"/>
      <c r="E11" s="121"/>
      <c r="F11" s="121">
        <v>10</v>
      </c>
      <c r="G11" s="121"/>
      <c r="H11" s="121"/>
      <c r="I11" s="117">
        <f t="shared" si="1"/>
        <v>26</v>
      </c>
      <c r="J11" s="119" t="e">
        <f>ROUND(AVERAGE(#REF!),2)</f>
        <v>#REF!</v>
      </c>
      <c r="K11" s="119" t="e">
        <f t="shared" si="0"/>
        <v>#REF!</v>
      </c>
    </row>
    <row r="12" spans="1:11" ht="63.75" x14ac:dyDescent="0.25">
      <c r="A12" s="115">
        <v>9</v>
      </c>
      <c r="B12" s="122" t="s">
        <v>817</v>
      </c>
      <c r="C12" s="117">
        <v>16</v>
      </c>
      <c r="D12" s="123">
        <v>2</v>
      </c>
      <c r="E12" s="123">
        <v>3</v>
      </c>
      <c r="F12" s="123">
        <v>5</v>
      </c>
      <c r="G12" s="123"/>
      <c r="H12" s="123">
        <v>4</v>
      </c>
      <c r="I12" s="117">
        <f t="shared" si="1"/>
        <v>30</v>
      </c>
      <c r="J12" s="119" t="e">
        <f>ROUND(AVERAGE(#REF!),2)</f>
        <v>#REF!</v>
      </c>
      <c r="K12" s="119" t="e">
        <f t="shared" si="0"/>
        <v>#REF!</v>
      </c>
    </row>
    <row r="13" spans="1:11" ht="63.75" x14ac:dyDescent="0.25">
      <c r="A13" s="115">
        <v>10</v>
      </c>
      <c r="B13" s="122" t="s">
        <v>818</v>
      </c>
      <c r="C13" s="117"/>
      <c r="D13" s="123"/>
      <c r="E13" s="123"/>
      <c r="F13" s="123"/>
      <c r="G13" s="123">
        <v>3</v>
      </c>
      <c r="H13" s="123"/>
      <c r="I13" s="117">
        <f t="shared" si="1"/>
        <v>3</v>
      </c>
      <c r="J13" s="119" t="e">
        <f>ROUND(AVERAGE(#REF!),2)</f>
        <v>#REF!</v>
      </c>
      <c r="K13" s="119" t="e">
        <f t="shared" si="0"/>
        <v>#REF!</v>
      </c>
    </row>
    <row r="14" spans="1:11" x14ac:dyDescent="0.25">
      <c r="A14" s="115">
        <v>11</v>
      </c>
      <c r="B14" s="124" t="s">
        <v>819</v>
      </c>
      <c r="C14" s="117">
        <v>8</v>
      </c>
      <c r="D14" s="123"/>
      <c r="E14" s="123"/>
      <c r="F14" s="123"/>
      <c r="G14" s="123"/>
      <c r="H14" s="123"/>
      <c r="I14" s="117">
        <f t="shared" si="1"/>
        <v>8</v>
      </c>
      <c r="J14" s="119" t="e">
        <f>ROUND(AVERAGE(#REF!),2)</f>
        <v>#REF!</v>
      </c>
      <c r="K14" s="119" t="e">
        <f t="shared" si="0"/>
        <v>#REF!</v>
      </c>
    </row>
    <row r="15" spans="1:11" ht="25.5" x14ac:dyDescent="0.25">
      <c r="A15" s="115">
        <v>12</v>
      </c>
      <c r="B15" s="124" t="s">
        <v>820</v>
      </c>
      <c r="C15" s="117">
        <v>40</v>
      </c>
      <c r="D15" s="123"/>
      <c r="E15" s="123">
        <v>30</v>
      </c>
      <c r="F15" s="123">
        <v>30</v>
      </c>
      <c r="G15" s="123">
        <v>30</v>
      </c>
      <c r="H15" s="123">
        <v>40</v>
      </c>
      <c r="I15" s="117">
        <f t="shared" si="1"/>
        <v>170</v>
      </c>
      <c r="J15" s="119" t="e">
        <f>ROUND(AVERAGE(#REF!),2)</f>
        <v>#REF!</v>
      </c>
      <c r="K15" s="119" t="e">
        <f t="shared" si="0"/>
        <v>#REF!</v>
      </c>
    </row>
    <row r="16" spans="1:11" x14ac:dyDescent="0.25">
      <c r="A16" s="115">
        <v>13</v>
      </c>
      <c r="B16" s="124" t="s">
        <v>821</v>
      </c>
      <c r="C16" s="117"/>
      <c r="D16" s="123"/>
      <c r="E16" s="123">
        <v>30</v>
      </c>
      <c r="F16" s="123"/>
      <c r="G16" s="123"/>
      <c r="H16" s="123">
        <v>40</v>
      </c>
      <c r="I16" s="117">
        <f t="shared" si="1"/>
        <v>70</v>
      </c>
      <c r="J16" s="119" t="e">
        <f>ROUND(AVERAGE(#REF!),2)</f>
        <v>#REF!</v>
      </c>
      <c r="K16" s="119" t="e">
        <f t="shared" si="0"/>
        <v>#REF!</v>
      </c>
    </row>
    <row r="17" spans="1:11" ht="89.25" x14ac:dyDescent="0.25">
      <c r="A17" s="115">
        <v>14</v>
      </c>
      <c r="B17" s="122" t="s">
        <v>822</v>
      </c>
      <c r="C17" s="117"/>
      <c r="D17" s="123"/>
      <c r="E17" s="123">
        <v>3</v>
      </c>
      <c r="F17" s="123"/>
      <c r="G17" s="123">
        <v>3</v>
      </c>
      <c r="H17" s="123">
        <v>4</v>
      </c>
      <c r="I17" s="117">
        <f t="shared" si="1"/>
        <v>10</v>
      </c>
      <c r="J17" s="119" t="e">
        <f>ROUND(AVERAGE(#REF!),2)</f>
        <v>#REF!</v>
      </c>
      <c r="K17" s="119" t="e">
        <f t="shared" si="0"/>
        <v>#REF!</v>
      </c>
    </row>
    <row r="18" spans="1:11" ht="38.25" x14ac:dyDescent="0.25">
      <c r="A18" s="115">
        <v>15</v>
      </c>
      <c r="B18" s="122" t="s">
        <v>823</v>
      </c>
      <c r="C18" s="117">
        <v>40</v>
      </c>
      <c r="D18" s="123">
        <v>20</v>
      </c>
      <c r="E18" s="123">
        <v>30</v>
      </c>
      <c r="F18" s="123">
        <v>30</v>
      </c>
      <c r="G18" s="123"/>
      <c r="H18" s="123">
        <v>40</v>
      </c>
      <c r="I18" s="117">
        <f t="shared" si="1"/>
        <v>160</v>
      </c>
      <c r="J18" s="119" t="e">
        <f>ROUND(AVERAGE(#REF!),2)</f>
        <v>#REF!</v>
      </c>
      <c r="K18" s="119" t="e">
        <f t="shared" si="0"/>
        <v>#REF!</v>
      </c>
    </row>
    <row r="19" spans="1:11" ht="25.5" x14ac:dyDescent="0.25">
      <c r="A19" s="115">
        <v>16</v>
      </c>
      <c r="B19" s="122" t="s">
        <v>824</v>
      </c>
      <c r="C19" s="117">
        <v>16</v>
      </c>
      <c r="D19" s="123">
        <v>4</v>
      </c>
      <c r="E19" s="123">
        <v>6</v>
      </c>
      <c r="F19" s="123">
        <v>5</v>
      </c>
      <c r="G19" s="123">
        <v>3</v>
      </c>
      <c r="H19" s="123">
        <v>4</v>
      </c>
      <c r="I19" s="117">
        <f t="shared" si="1"/>
        <v>38</v>
      </c>
      <c r="J19" s="119" t="e">
        <f>ROUND(AVERAGE(#REF!),2)</f>
        <v>#REF!</v>
      </c>
      <c r="K19" s="119" t="e">
        <f t="shared" si="0"/>
        <v>#REF!</v>
      </c>
    </row>
    <row r="20" spans="1:11" ht="63.75" x14ac:dyDescent="0.25">
      <c r="A20" s="115">
        <v>17</v>
      </c>
      <c r="B20" s="122" t="s">
        <v>825</v>
      </c>
      <c r="C20" s="117"/>
      <c r="D20" s="123"/>
      <c r="E20" s="123">
        <v>3</v>
      </c>
      <c r="F20" s="123"/>
      <c r="G20" s="123"/>
      <c r="H20" s="123">
        <v>4</v>
      </c>
      <c r="I20" s="117">
        <f t="shared" si="1"/>
        <v>7</v>
      </c>
      <c r="J20" s="119" t="e">
        <f>ROUND(AVERAGE(#REF!),2)</f>
        <v>#REF!</v>
      </c>
      <c r="K20" s="119" t="e">
        <f t="shared" si="0"/>
        <v>#REF!</v>
      </c>
    </row>
    <row r="21" spans="1:11" ht="140.25" x14ac:dyDescent="0.25">
      <c r="A21" s="115">
        <v>18</v>
      </c>
      <c r="B21" s="122" t="s">
        <v>826</v>
      </c>
      <c r="C21" s="117">
        <v>16</v>
      </c>
      <c r="D21" s="123">
        <v>4</v>
      </c>
      <c r="E21" s="123">
        <v>6</v>
      </c>
      <c r="F21" s="123">
        <v>10</v>
      </c>
      <c r="G21" s="123">
        <v>6</v>
      </c>
      <c r="H21" s="123">
        <v>8</v>
      </c>
      <c r="I21" s="117">
        <f t="shared" si="1"/>
        <v>50</v>
      </c>
      <c r="J21" s="119" t="e">
        <f>ROUND(AVERAGE(#REF!),2)</f>
        <v>#REF!</v>
      </c>
      <c r="K21" s="119" t="e">
        <f t="shared" si="0"/>
        <v>#REF!</v>
      </c>
    </row>
    <row r="22" spans="1:11" ht="51" x14ac:dyDescent="0.25">
      <c r="A22" s="115">
        <v>19</v>
      </c>
      <c r="B22" s="122" t="s">
        <v>827</v>
      </c>
      <c r="C22" s="117">
        <v>2</v>
      </c>
      <c r="D22" s="123"/>
      <c r="E22" s="123"/>
      <c r="F22" s="123"/>
      <c r="G22" s="123"/>
      <c r="H22" s="123"/>
      <c r="I22" s="117">
        <f t="shared" si="1"/>
        <v>2</v>
      </c>
      <c r="J22" s="119" t="e">
        <f>ROUND(AVERAGE(#REF!),2)</f>
        <v>#REF!</v>
      </c>
      <c r="K22" s="119" t="e">
        <f t="shared" si="0"/>
        <v>#REF!</v>
      </c>
    </row>
    <row r="23" spans="1:11" x14ac:dyDescent="0.25">
      <c r="A23" s="125"/>
      <c r="B23" s="243"/>
      <c r="C23" s="243"/>
      <c r="D23" s="243"/>
      <c r="E23" s="243"/>
      <c r="F23" s="243"/>
      <c r="G23" s="243"/>
      <c r="H23" s="249" t="s">
        <v>828</v>
      </c>
      <c r="I23" s="249"/>
      <c r="J23" s="249"/>
      <c r="K23" s="126" t="e">
        <f>SUM(K4:K22)</f>
        <v>#REF!</v>
      </c>
    </row>
    <row r="24" spans="1:11" x14ac:dyDescent="0.25">
      <c r="A24" s="127"/>
      <c r="B24" s="243"/>
      <c r="C24" s="243"/>
      <c r="D24" s="243"/>
      <c r="E24" s="243"/>
      <c r="F24" s="243"/>
      <c r="G24" s="243"/>
      <c r="H24" s="244" t="s">
        <v>829</v>
      </c>
      <c r="I24" s="245"/>
      <c r="J24" s="246"/>
      <c r="K24" s="128" t="e">
        <f>K23/12</f>
        <v>#REF!</v>
      </c>
    </row>
    <row r="25" spans="1:11" x14ac:dyDescent="0.25">
      <c r="A25" s="127"/>
      <c r="B25" s="243"/>
      <c r="C25" s="243"/>
      <c r="D25" s="243"/>
      <c r="E25" s="243"/>
      <c r="F25" s="243"/>
      <c r="G25" s="243"/>
      <c r="H25" s="244" t="s">
        <v>830</v>
      </c>
      <c r="I25" s="245"/>
      <c r="J25" s="246"/>
      <c r="K25" s="128" t="e">
        <f>K24/28</f>
        <v>#REF!</v>
      </c>
    </row>
  </sheetData>
  <mergeCells count="8">
    <mergeCell ref="B25:G25"/>
    <mergeCell ref="H25:J25"/>
    <mergeCell ref="A1:K1"/>
    <mergeCell ref="A2:K2"/>
    <mergeCell ref="B23:G23"/>
    <mergeCell ref="H23:J23"/>
    <mergeCell ref="B24:G24"/>
    <mergeCell ref="H24:J24"/>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topLeftCell="A24" workbookViewId="0">
      <selection activeCell="J29" sqref="J29"/>
    </sheetView>
  </sheetViews>
  <sheetFormatPr defaultRowHeight="15" x14ac:dyDescent="0.25"/>
  <cols>
    <col min="6" max="6" width="11.7109375" customWidth="1"/>
    <col min="7" max="7" width="13.7109375" customWidth="1"/>
  </cols>
  <sheetData>
    <row r="1" spans="1:8" ht="15.75" x14ac:dyDescent="0.25">
      <c r="A1" s="129"/>
      <c r="B1" s="254" t="s">
        <v>831</v>
      </c>
      <c r="C1" s="255"/>
      <c r="D1" s="255"/>
      <c r="E1" s="255"/>
      <c r="F1" s="255"/>
      <c r="G1" s="255"/>
    </row>
    <row r="2" spans="1:8" ht="15.75" x14ac:dyDescent="0.25">
      <c r="A2" s="130"/>
      <c r="B2" s="131"/>
      <c r="C2" s="131"/>
      <c r="D2" s="131"/>
      <c r="E2" s="131"/>
      <c r="F2" s="131"/>
      <c r="G2" s="131"/>
      <c r="H2" s="132"/>
    </row>
    <row r="3" spans="1:8" ht="15.75" x14ac:dyDescent="0.25">
      <c r="A3" s="129"/>
      <c r="B3" s="256" t="s">
        <v>101</v>
      </c>
      <c r="C3" s="257"/>
      <c r="D3" s="257"/>
      <c r="E3" s="257"/>
      <c r="F3" s="257"/>
      <c r="G3" s="257"/>
    </row>
    <row r="4" spans="1:8" ht="39" thickBot="1" x14ac:dyDescent="0.3">
      <c r="B4" s="133" t="s">
        <v>801</v>
      </c>
      <c r="C4" s="134" t="s">
        <v>90</v>
      </c>
      <c r="D4" s="135" t="s">
        <v>832</v>
      </c>
      <c r="E4" s="135" t="s">
        <v>833</v>
      </c>
      <c r="F4" s="134" t="s">
        <v>872</v>
      </c>
      <c r="G4" s="136" t="s">
        <v>102</v>
      </c>
    </row>
    <row r="5" spans="1:8" ht="77.25" thickBot="1" x14ac:dyDescent="0.3">
      <c r="B5" s="137">
        <v>1</v>
      </c>
      <c r="C5" s="138" t="s">
        <v>836</v>
      </c>
      <c r="D5" s="139">
        <v>2</v>
      </c>
      <c r="E5" s="139">
        <v>4</v>
      </c>
      <c r="F5" s="140" t="e">
        <f>ROUND(AVERAGE(#REF!),2)</f>
        <v>#REF!</v>
      </c>
      <c r="G5" s="141" t="e">
        <f>F5*E5</f>
        <v>#REF!</v>
      </c>
    </row>
    <row r="6" spans="1:8" ht="39" thickBot="1" x14ac:dyDescent="0.3">
      <c r="B6" s="142">
        <f>B5+1</f>
        <v>2</v>
      </c>
      <c r="C6" s="143" t="s">
        <v>837</v>
      </c>
      <c r="D6" s="117">
        <v>2</v>
      </c>
      <c r="E6" s="117">
        <v>4</v>
      </c>
      <c r="F6" s="140" t="e">
        <f>ROUND(AVERAGE(#REF!),2)</f>
        <v>#REF!</v>
      </c>
      <c r="G6" s="141" t="e">
        <f>F6*E6</f>
        <v>#REF!</v>
      </c>
    </row>
    <row r="7" spans="1:8" ht="25.5" x14ac:dyDescent="0.25">
      <c r="B7" s="144">
        <v>5</v>
      </c>
      <c r="C7" s="145" t="s">
        <v>838</v>
      </c>
      <c r="D7" s="146">
        <v>1</v>
      </c>
      <c r="E7" s="146">
        <v>2</v>
      </c>
      <c r="F7" s="140" t="e">
        <f>ROUND(AVERAGE(#REF!),2)</f>
        <v>#REF!</v>
      </c>
      <c r="G7" s="141" t="e">
        <f>F7*E7</f>
        <v>#REF!</v>
      </c>
    </row>
    <row r="8" spans="1:8" x14ac:dyDescent="0.25">
      <c r="B8" s="147"/>
      <c r="C8" s="250"/>
      <c r="D8" s="251"/>
      <c r="E8" s="251"/>
      <c r="F8" s="168"/>
      <c r="G8" s="148" t="e">
        <f>SUM(G5:G7)</f>
        <v>#REF!</v>
      </c>
    </row>
    <row r="9" spans="1:8" x14ac:dyDescent="0.25">
      <c r="B9" s="147"/>
      <c r="C9" s="250"/>
      <c r="D9" s="251"/>
      <c r="E9" s="251"/>
      <c r="F9" s="168"/>
      <c r="G9" s="148" t="e">
        <f>G8/12</f>
        <v>#REF!</v>
      </c>
    </row>
    <row r="12" spans="1:8" ht="15.75" x14ac:dyDescent="0.25">
      <c r="A12" s="129"/>
      <c r="B12" s="252" t="s">
        <v>839</v>
      </c>
      <c r="C12" s="253"/>
      <c r="D12" s="253"/>
      <c r="E12" s="253"/>
      <c r="F12" s="253"/>
      <c r="G12" s="253"/>
    </row>
    <row r="13" spans="1:8" ht="39" thickBot="1" x14ac:dyDescent="0.3">
      <c r="B13" s="133" t="s">
        <v>801</v>
      </c>
      <c r="C13" s="134" t="s">
        <v>90</v>
      </c>
      <c r="D13" s="135" t="s">
        <v>832</v>
      </c>
      <c r="E13" s="135" t="s">
        <v>833</v>
      </c>
      <c r="F13" s="134" t="s">
        <v>834</v>
      </c>
      <c r="G13" s="136" t="s">
        <v>835</v>
      </c>
    </row>
    <row r="14" spans="1:8" ht="77.25" thickBot="1" x14ac:dyDescent="0.3">
      <c r="B14" s="137">
        <v>1</v>
      </c>
      <c r="C14" s="149" t="s">
        <v>836</v>
      </c>
      <c r="D14" s="139">
        <v>2</v>
      </c>
      <c r="E14" s="139">
        <v>4</v>
      </c>
      <c r="F14" s="140" t="e">
        <f>ROUND(AVERAGE(#REF!),2)</f>
        <v>#REF!</v>
      </c>
      <c r="G14" s="141" t="e">
        <f>F14*E14</f>
        <v>#REF!</v>
      </c>
    </row>
    <row r="15" spans="1:8" ht="39" thickBot="1" x14ac:dyDescent="0.3">
      <c r="B15" s="142">
        <f>B14+1</f>
        <v>2</v>
      </c>
      <c r="C15" s="116" t="s">
        <v>837</v>
      </c>
      <c r="D15" s="117">
        <v>2</v>
      </c>
      <c r="E15" s="117">
        <v>4</v>
      </c>
      <c r="F15" s="140" t="e">
        <f>ROUND(AVERAGE(#REF!),2)</f>
        <v>#REF!</v>
      </c>
      <c r="G15" s="141" t="e">
        <f>F15*E15</f>
        <v>#REF!</v>
      </c>
    </row>
    <row r="16" spans="1:8" ht="77.25" thickBot="1" x14ac:dyDescent="0.3">
      <c r="B16" s="144">
        <v>3</v>
      </c>
      <c r="C16" s="150" t="s">
        <v>840</v>
      </c>
      <c r="D16" s="146">
        <v>1</v>
      </c>
      <c r="E16" s="146">
        <v>2</v>
      </c>
      <c r="F16" s="140" t="e">
        <f>ROUND(AVERAGE(#REF!),2)</f>
        <v>#REF!</v>
      </c>
      <c r="G16" s="141" t="e">
        <f>F16*E16</f>
        <v>#REF!</v>
      </c>
    </row>
    <row r="17" spans="1:7" ht="25.5" x14ac:dyDescent="0.25">
      <c r="B17" s="144">
        <v>4</v>
      </c>
      <c r="C17" s="151" t="s">
        <v>838</v>
      </c>
      <c r="D17" s="146">
        <v>1</v>
      </c>
      <c r="E17" s="146">
        <v>2</v>
      </c>
      <c r="F17" s="140" t="e">
        <f>ROUND(AVERAGE(#REF!),2)</f>
        <v>#REF!</v>
      </c>
      <c r="G17" s="141" t="e">
        <f>F17*E17</f>
        <v>#REF!</v>
      </c>
    </row>
    <row r="18" spans="1:7" x14ac:dyDescent="0.25">
      <c r="B18" s="147"/>
      <c r="C18" s="250"/>
      <c r="D18" s="251"/>
      <c r="E18" s="251"/>
      <c r="F18" s="168"/>
      <c r="G18" s="148" t="e">
        <f>SUM(G14:G17)</f>
        <v>#REF!</v>
      </c>
    </row>
    <row r="19" spans="1:7" x14ac:dyDescent="0.25">
      <c r="B19" s="147"/>
      <c r="C19" s="250"/>
      <c r="D19" s="251"/>
      <c r="E19" s="251"/>
      <c r="F19" s="168"/>
      <c r="G19" s="148" t="e">
        <f>G18/12</f>
        <v>#REF!</v>
      </c>
    </row>
    <row r="22" spans="1:7" ht="15.75" x14ac:dyDescent="0.25">
      <c r="A22" s="129"/>
      <c r="B22" s="252" t="s">
        <v>841</v>
      </c>
      <c r="C22" s="253"/>
      <c r="D22" s="253"/>
      <c r="E22" s="253"/>
      <c r="F22" s="253"/>
      <c r="G22" s="253"/>
    </row>
    <row r="23" spans="1:7" ht="39" thickBot="1" x14ac:dyDescent="0.3">
      <c r="B23" s="133" t="s">
        <v>801</v>
      </c>
      <c r="C23" s="134" t="s">
        <v>90</v>
      </c>
      <c r="D23" s="135" t="s">
        <v>832</v>
      </c>
      <c r="E23" s="135" t="s">
        <v>833</v>
      </c>
      <c r="F23" s="134" t="s">
        <v>834</v>
      </c>
      <c r="G23" s="136" t="s">
        <v>835</v>
      </c>
    </row>
    <row r="24" spans="1:7" ht="77.25" thickBot="1" x14ac:dyDescent="0.3">
      <c r="B24" s="137">
        <v>1</v>
      </c>
      <c r="C24" s="149" t="s">
        <v>836</v>
      </c>
      <c r="D24" s="139">
        <v>2</v>
      </c>
      <c r="E24" s="139">
        <v>4</v>
      </c>
      <c r="F24" s="140" t="e">
        <f>ROUND(AVERAGE(#REF!),2)</f>
        <v>#REF!</v>
      </c>
      <c r="G24" s="141" t="e">
        <f>F24*E24</f>
        <v>#REF!</v>
      </c>
    </row>
    <row r="25" spans="1:7" ht="26.25" thickBot="1" x14ac:dyDescent="0.3">
      <c r="B25" s="142">
        <v>2</v>
      </c>
      <c r="C25" s="120" t="s">
        <v>842</v>
      </c>
      <c r="D25" s="117">
        <v>2</v>
      </c>
      <c r="E25" s="117">
        <v>4</v>
      </c>
      <c r="F25" s="140" t="e">
        <f>ROUND(AVERAGE(#REF!),2)</f>
        <v>#REF!</v>
      </c>
      <c r="G25" s="141" t="e">
        <f>F25*E25</f>
        <v>#REF!</v>
      </c>
    </row>
    <row r="26" spans="1:7" ht="77.25" thickBot="1" x14ac:dyDescent="0.3">
      <c r="B26" s="144">
        <v>3</v>
      </c>
      <c r="C26" s="150" t="s">
        <v>840</v>
      </c>
      <c r="D26" s="146">
        <v>1</v>
      </c>
      <c r="E26" s="146">
        <v>2</v>
      </c>
      <c r="F26" s="140" t="e">
        <f>ROUND(AVERAGE(#REF!),2)</f>
        <v>#REF!</v>
      </c>
      <c r="G26" s="141" t="e">
        <f>F26*E26</f>
        <v>#REF!</v>
      </c>
    </row>
    <row r="27" spans="1:7" ht="25.5" x14ac:dyDescent="0.25">
      <c r="B27" s="144">
        <v>4</v>
      </c>
      <c r="C27" s="151" t="s">
        <v>838</v>
      </c>
      <c r="D27" s="146">
        <v>1</v>
      </c>
      <c r="E27" s="146">
        <v>2</v>
      </c>
      <c r="F27" s="140" t="e">
        <f>ROUND(AVERAGE(#REF!),2)</f>
        <v>#REF!</v>
      </c>
      <c r="G27" s="141" t="e">
        <f>F27*E27</f>
        <v>#REF!</v>
      </c>
    </row>
    <row r="28" spans="1:7" x14ac:dyDescent="0.25">
      <c r="B28" s="147"/>
      <c r="C28" s="250"/>
      <c r="D28" s="251"/>
      <c r="E28" s="251"/>
      <c r="F28" s="168"/>
      <c r="G28" s="148" t="e">
        <f>SUM(G24:G27)</f>
        <v>#REF!</v>
      </c>
    </row>
    <row r="29" spans="1:7" x14ac:dyDescent="0.25">
      <c r="B29" s="147"/>
      <c r="C29" s="250"/>
      <c r="D29" s="251"/>
      <c r="E29" s="251"/>
      <c r="F29" s="168"/>
      <c r="G29" s="148" t="e">
        <f>G28/12</f>
        <v>#REF!</v>
      </c>
    </row>
  </sheetData>
  <mergeCells count="10">
    <mergeCell ref="C28:E28"/>
    <mergeCell ref="C29:E29"/>
    <mergeCell ref="B22:G22"/>
    <mergeCell ref="B1:G1"/>
    <mergeCell ref="B3:G3"/>
    <mergeCell ref="C8:E8"/>
    <mergeCell ref="C9:E9"/>
    <mergeCell ref="B12:G12"/>
    <mergeCell ref="C18:E18"/>
    <mergeCell ref="C19:E19"/>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Mão de Obra</vt:lpstr>
      <vt:lpstr>Mat Consumo (Reparos Civis)</vt:lpstr>
      <vt:lpstr>Mat. Consumo (Hidráulica)</vt:lpstr>
      <vt:lpstr>Mat Consumo (Refrigeração)</vt:lpstr>
      <vt:lpstr>Mat Consumo (comb. incêndio)</vt:lpstr>
      <vt:lpstr>Ferramentas</vt:lpstr>
      <vt:lpstr>Equipamentos</vt:lpstr>
      <vt:lpstr>EPI</vt:lpstr>
      <vt:lpstr>Uniforme</vt:lpstr>
      <vt:lpstr>Totalizadora</vt:lpstr>
    </vt:vector>
  </TitlesOfParts>
  <Company>Justiça Federal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Aurelio Coreia de Brito</dc:creator>
  <cp:lastModifiedBy>Fernanda De Andrade Vecchi</cp:lastModifiedBy>
  <dcterms:created xsi:type="dcterms:W3CDTF">2024-05-06T15:21:37Z</dcterms:created>
  <dcterms:modified xsi:type="dcterms:W3CDTF">2024-05-07T18:51:26Z</dcterms:modified>
</cp:coreProperties>
</file>